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pap03f\DF_Rdf$\holtl\Desktop\Function Details Forms - Working\"/>
    </mc:Choice>
  </mc:AlternateContent>
  <xr:revisionPtr revIDLastSave="0" documentId="13_ncr:1_{51662C38-A4BC-4017-B98B-8533503B894A}" xr6:coauthVersionLast="47" xr6:coauthVersionMax="47" xr10:uidLastSave="{00000000-0000-0000-0000-000000000000}"/>
  <workbookProtection workbookAlgorithmName="SHA-512" workbookHashValue="Bcl1oG9E8T+UoKWfsNuFSfqyhLw9u4ZjU47c+xZZieC7mXrFs/sdFOkK9+WluwbzzoDCflJHnLm2RGccm0d+/A==" workbookSaltValue="4Dxw4bVvnwjmroME2HNnow==" workbookSpinCount="100000" lockStructure="1"/>
  <bookViews>
    <workbookView xWindow="14400" yWindow="0" windowWidth="14400" windowHeight="15600" xr2:uid="{00000000-000D-0000-FFFF-FFFF00000000}"/>
  </bookViews>
  <sheets>
    <sheet name="Privacy Statement" sheetId="3" r:id="rId1"/>
    <sheet name="Function Details Form" sheetId="1" r:id="rId2"/>
    <sheet name="Menu" sheetId="2" state="hidden" r:id="rId3"/>
  </sheets>
  <definedNames>
    <definedName name="cold">Menu!$B$3:$B$8</definedName>
    <definedName name="Dessert">Menu!#REF!</definedName>
    <definedName name="Flowers">Menu!$E$3:$E$19</definedName>
    <definedName name="hot">Menu!$B$11:$B$22</definedName>
    <definedName name="Payment">Menu!$E$23:$E$25</definedName>
    <definedName name="_xlnm.Print_Area" localSheetId="1">'Function Details Form'!$A$7:$X$160</definedName>
    <definedName name="Venue">Menu!$B$51:$B$53</definedName>
    <definedName name="Wines">Menu!$B$25:$B$47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26" i="1" l="1"/>
  <c r="V126" i="1" s="1"/>
  <c r="S124" i="1"/>
  <c r="S122" i="1"/>
  <c r="S120" i="1"/>
  <c r="V124" i="1"/>
  <c r="V122" i="1"/>
  <c r="X52" i="1" l="1"/>
  <c r="Z52" i="1" s="1"/>
  <c r="X50" i="1"/>
  <c r="Z50" i="1" s="1"/>
  <c r="X48" i="1"/>
  <c r="Z48" i="1" s="1"/>
  <c r="X46" i="1"/>
  <c r="Z46" i="1" s="1"/>
  <c r="X44" i="1"/>
  <c r="Z44" i="1" s="1"/>
  <c r="X42" i="1"/>
  <c r="Z42" i="1" s="1"/>
  <c r="X40" i="1"/>
  <c r="Z40" i="1" s="1"/>
  <c r="X38" i="1"/>
  <c r="Z38" i="1" s="1"/>
  <c r="X36" i="1"/>
  <c r="Z36" i="1" s="1"/>
  <c r="X34" i="1"/>
  <c r="Z34" i="1" s="1"/>
  <c r="V120" i="1"/>
  <c r="S78" i="1"/>
  <c r="V78" i="1" s="1"/>
  <c r="S76" i="1"/>
  <c r="V76" i="1" s="1"/>
  <c r="S74" i="1"/>
  <c r="V74" i="1" s="1"/>
  <c r="S72" i="1"/>
  <c r="V72" i="1" s="1"/>
  <c r="AB147" i="1"/>
  <c r="AA147" i="1"/>
  <c r="AB145" i="1"/>
  <c r="AA145" i="1"/>
  <c r="Z145" i="1"/>
  <c r="AB143" i="1"/>
  <c r="AA143" i="1"/>
  <c r="Z143" i="1"/>
  <c r="AB141" i="1"/>
  <c r="AA141" i="1"/>
  <c r="Z141" i="1"/>
  <c r="S3" i="1" l="1"/>
  <c r="K3" i="1" s="1"/>
  <c r="N3" i="1" s="1"/>
  <c r="AA29" i="1"/>
  <c r="AC29" i="1" s="1"/>
  <c r="S5" i="1"/>
  <c r="AC31" i="1" l="1"/>
  <c r="AD31" i="1" s="1"/>
  <c r="S2" i="1"/>
  <c r="K5" i="1" l="1"/>
  <c r="N5" i="1" s="1"/>
  <c r="K2" i="1" l="1"/>
  <c r="K4" i="1" s="1"/>
  <c r="N4" i="1" l="1"/>
  <c r="S4" i="1" s="1"/>
  <c r="S6" i="1" s="1"/>
  <c r="K6" i="1"/>
  <c r="N2" i="1"/>
  <c r="N6" i="1" l="1"/>
</calcChain>
</file>

<file path=xl/sharedStrings.xml><?xml version="1.0" encoding="utf-8"?>
<sst xmlns="http://schemas.openxmlformats.org/spreadsheetml/2006/main" count="197" uniqueCount="169">
  <si>
    <t>White Wines</t>
  </si>
  <si>
    <t>Red Wines</t>
  </si>
  <si>
    <t>Reception</t>
  </si>
  <si>
    <t>Cold Block</t>
  </si>
  <si>
    <t>Champagne &amp; Sparkling</t>
  </si>
  <si>
    <t>Hot Block</t>
  </si>
  <si>
    <t>Arrangement Type</t>
  </si>
  <si>
    <t>Blank stationary</t>
  </si>
  <si>
    <t>Printed small menus</t>
  </si>
  <si>
    <t>Printed large menus</t>
  </si>
  <si>
    <t>Venues</t>
  </si>
  <si>
    <t>Qty</t>
  </si>
  <si>
    <t>Other</t>
  </si>
  <si>
    <t>Privacy Statement</t>
  </si>
  <si>
    <t>Attlee Suite</t>
  </si>
  <si>
    <t>Macmillan Room</t>
  </si>
  <si>
    <t>Rosé Wine</t>
  </si>
  <si>
    <t>Net cost</t>
  </si>
  <si>
    <t>VAT</t>
  </si>
  <si>
    <t>Total</t>
  </si>
  <si>
    <t>Additional spend</t>
  </si>
  <si>
    <t>Totals:</t>
  </si>
  <si>
    <r>
      <t xml:space="preserve">To be completed and returned no later than </t>
    </r>
    <r>
      <rPr>
        <b/>
        <i/>
        <sz val="10"/>
        <color indexed="8"/>
        <rFont val="Tahoma"/>
        <family val="2"/>
      </rPr>
      <t>4 weeks</t>
    </r>
    <r>
      <rPr>
        <i/>
        <sz val="10"/>
        <color indexed="8"/>
        <rFont val="Tahoma"/>
        <family val="2"/>
      </rPr>
      <t xml:space="preserve"> prior to date of the event</t>
    </r>
  </si>
  <si>
    <t>Event Details</t>
  </si>
  <si>
    <t>Event No.</t>
  </si>
  <si>
    <t>Event date</t>
  </si>
  <si>
    <t>Event sponsor</t>
  </si>
  <si>
    <r>
      <t xml:space="preserve">Event Venue </t>
    </r>
    <r>
      <rPr>
        <sz val="8"/>
        <color indexed="18"/>
        <rFont val="Tahoma"/>
        <family val="2"/>
      </rPr>
      <t>(</t>
    </r>
    <r>
      <rPr>
        <i/>
        <sz val="8"/>
        <color indexed="18"/>
        <rFont val="Tahoma"/>
        <family val="2"/>
      </rPr>
      <t>drop down list</t>
    </r>
    <r>
      <rPr>
        <sz val="8"/>
        <color indexed="18"/>
        <rFont val="Tahoma"/>
        <family val="2"/>
      </rPr>
      <t>)</t>
    </r>
  </si>
  <si>
    <t>dd/mm/yyyy</t>
  </si>
  <si>
    <t>Number of attendees</t>
  </si>
  <si>
    <t>External guests</t>
  </si>
  <si>
    <t>Parliamentary pass-holders</t>
  </si>
  <si>
    <t>Estimated number of attendees required at this stage.
(Final attendance numbers due 3 working days before)</t>
  </si>
  <si>
    <t>Organiser contact on the day</t>
  </si>
  <si>
    <t>Contact mobile no.</t>
  </si>
  <si>
    <t>Contact email address</t>
  </si>
  <si>
    <t>Privacy Notice</t>
  </si>
  <si>
    <t>Organiser arrives</t>
  </si>
  <si>
    <t>hh:mm</t>
  </si>
  <si>
    <t>Function Details Form - Multi-Function Room Finger Food</t>
  </si>
  <si>
    <t>Event Timings</t>
  </si>
  <si>
    <t>Guests arrive</t>
  </si>
  <si>
    <t>Tour starts (if applicable)</t>
  </si>
  <si>
    <t>Event starts</t>
  </si>
  <si>
    <t>Food served</t>
  </si>
  <si>
    <t>Speeches</t>
  </si>
  <si>
    <t>Catered numbers</t>
  </si>
  <si>
    <t>Estimated catered numbers required at this stage.
(Final catered numbers due 3 working days before)</t>
  </si>
  <si>
    <r>
      <t>(</t>
    </r>
    <r>
      <rPr>
        <i/>
        <sz val="8"/>
        <color rgb="FF000099"/>
        <rFont val="Tahoma"/>
        <family val="2"/>
      </rPr>
      <t>drop down list</t>
    </r>
    <r>
      <rPr>
        <sz val="8"/>
        <color rgb="FF000099"/>
        <rFont val="Tahoma"/>
        <family val="2"/>
      </rPr>
      <t>)</t>
    </r>
  </si>
  <si>
    <t>2 items must be chosen from the cold options as a minimum</t>
  </si>
  <si>
    <t>Drinks Service</t>
  </si>
  <si>
    <t>* Account bars only</t>
  </si>
  <si>
    <t>Tick drinks to have available</t>
  </si>
  <si>
    <r>
      <t>Drinks service</t>
    </r>
    <r>
      <rPr>
        <sz val="8"/>
        <color rgb="FF000099"/>
        <rFont val="Tahoma"/>
        <family val="2"/>
      </rPr>
      <t xml:space="preserve"> (</t>
    </r>
    <r>
      <rPr>
        <i/>
        <sz val="8"/>
        <color rgb="FF000099"/>
        <rFont val="Tahoma"/>
        <family val="2"/>
      </rPr>
      <t>drop down list</t>
    </r>
    <r>
      <rPr>
        <sz val="8"/>
        <color rgb="FF000099"/>
        <rFont val="Tahoma"/>
        <family val="2"/>
      </rPr>
      <t>)</t>
    </r>
  </si>
  <si>
    <t>Unit price (inc. VAT) £</t>
  </si>
  <si>
    <t>Sub total (inc. VAT) £</t>
  </si>
  <si>
    <r>
      <t>Wine choice</t>
    </r>
    <r>
      <rPr>
        <sz val="8"/>
        <color rgb="FF000099"/>
        <rFont val="Tahoma"/>
        <family val="2"/>
      </rPr>
      <t xml:space="preserve"> (</t>
    </r>
    <r>
      <rPr>
        <i/>
        <sz val="8"/>
        <color rgb="FF000099"/>
        <rFont val="Tahoma"/>
        <family val="2"/>
      </rPr>
      <t>drop down list</t>
    </r>
    <r>
      <rPr>
        <sz val="8"/>
        <color rgb="FF000099"/>
        <rFont val="Tahoma"/>
        <family val="2"/>
      </rPr>
      <t>)</t>
    </r>
  </si>
  <si>
    <t>Water</t>
  </si>
  <si>
    <t>Additional Event Information</t>
  </si>
  <si>
    <t>Photographer's name</t>
  </si>
  <si>
    <t>Additional requirements, notes, or questions to be answered</t>
  </si>
  <si>
    <t>Prior approval required for filiming. Photographer/videographer's must be in possession of event invitation.</t>
  </si>
  <si>
    <t>Room Layout</t>
  </si>
  <si>
    <t>Specifics of how you wish the room laid out, questions to be answered</t>
  </si>
  <si>
    <t>Does your event setup require the construction of any structures? We will require details and your safe systems of work document in advance.</t>
  </si>
  <si>
    <t>Flower Displays</t>
  </si>
  <si>
    <t>Flower prices may vary dependent on the season and the availability of plants</t>
  </si>
  <si>
    <t>Additional requirements, notes or questions to be answered</t>
  </si>
  <si>
    <t>Printing and Stationery</t>
  </si>
  <si>
    <t>Crowned Portcullis badge thermographically pre-printed onto all menus and place cards</t>
  </si>
  <si>
    <r>
      <t xml:space="preserve">Place cards : 40p </t>
    </r>
    <r>
      <rPr>
        <sz val="8"/>
        <color rgb="FF000099"/>
        <rFont val="Tahoma"/>
        <family val="2"/>
      </rPr>
      <t>each</t>
    </r>
  </si>
  <si>
    <r>
      <t xml:space="preserve">1-30  : £2.50 </t>
    </r>
    <r>
      <rPr>
        <sz val="8"/>
        <color rgb="FF000099"/>
        <rFont val="Tahoma"/>
        <family val="2"/>
      </rPr>
      <t>each</t>
    </r>
  </si>
  <si>
    <r>
      <t xml:space="preserve">1-30  : £3.00 </t>
    </r>
    <r>
      <rPr>
        <sz val="8"/>
        <color rgb="FF000099"/>
        <rFont val="Tahoma"/>
        <family val="2"/>
      </rPr>
      <t>each</t>
    </r>
  </si>
  <si>
    <r>
      <t xml:space="preserve">Small menu cards : 80p </t>
    </r>
    <r>
      <rPr>
        <sz val="8"/>
        <color rgb="FF000099"/>
        <rFont val="Tahoma"/>
        <family val="2"/>
      </rPr>
      <t>each</t>
    </r>
  </si>
  <si>
    <r>
      <t xml:space="preserve">31-60  : £2.00 </t>
    </r>
    <r>
      <rPr>
        <sz val="8"/>
        <color rgb="FF000099"/>
        <rFont val="Tahoma"/>
        <family val="2"/>
      </rPr>
      <t>each</t>
    </r>
  </si>
  <si>
    <r>
      <t xml:space="preserve">31-60  : £2.50 </t>
    </r>
    <r>
      <rPr>
        <sz val="8"/>
        <color rgb="FF000099"/>
        <rFont val="Tahoma"/>
        <family val="2"/>
      </rPr>
      <t>each</t>
    </r>
  </si>
  <si>
    <r>
      <t xml:space="preserve">Large menu cards : £1.00 </t>
    </r>
    <r>
      <rPr>
        <sz val="8"/>
        <color rgb="FF000099"/>
        <rFont val="Tahoma"/>
        <family val="2"/>
      </rPr>
      <t>each</t>
    </r>
  </si>
  <si>
    <r>
      <t>61-100  : £1.50</t>
    </r>
    <r>
      <rPr>
        <sz val="8"/>
        <color rgb="FF000099"/>
        <rFont val="Tahoma"/>
        <family val="2"/>
      </rPr>
      <t xml:space="preserve"> each</t>
    </r>
  </si>
  <si>
    <r>
      <t xml:space="preserve">61-100  : £2.00 </t>
    </r>
    <r>
      <rPr>
        <sz val="8"/>
        <color rgb="FF000099"/>
        <rFont val="Tahoma"/>
        <family val="2"/>
      </rPr>
      <t>each</t>
    </r>
  </si>
  <si>
    <t>Small 150x100mm, Large 197x127mm when folded</t>
  </si>
  <si>
    <r>
      <t xml:space="preserve">101-200 : £1.00 </t>
    </r>
    <r>
      <rPr>
        <sz val="8"/>
        <color rgb="FF000099"/>
        <rFont val="Tahoma"/>
        <family val="2"/>
      </rPr>
      <t>each</t>
    </r>
  </si>
  <si>
    <r>
      <t xml:space="preserve">101-200 : £1.50 </t>
    </r>
    <r>
      <rPr>
        <sz val="8"/>
        <color rgb="FF000099"/>
        <rFont val="Tahoma"/>
        <family val="2"/>
      </rPr>
      <t>each</t>
    </r>
  </si>
  <si>
    <t>Audio Visual Equipment Hire</t>
  </si>
  <si>
    <t>AV requirements, notes or questions to be answered</t>
  </si>
  <si>
    <t>Deliveries and Equipment</t>
  </si>
  <si>
    <t>We cannot offer any storage facilites. All items must arrive on the day of the event and be removed at the conclusion of the event.</t>
  </si>
  <si>
    <r>
      <t xml:space="preserve">Using your own electrical equipment (or from another supplier)? Please ensure you forward current </t>
    </r>
    <r>
      <rPr>
        <b/>
        <sz val="10"/>
        <color rgb="FF0000CC"/>
        <rFont val="Tahoma"/>
        <family val="2"/>
      </rPr>
      <t>PAT certifcates</t>
    </r>
    <r>
      <rPr>
        <sz val="10"/>
        <color theme="0"/>
        <rFont val="Tahoma"/>
        <family val="2"/>
      </rPr>
      <t xml:space="preserve"> for each electrical item prior to your event date. Failure to do so will result in removal.</t>
    </r>
  </si>
  <si>
    <t>Gifts and Souvenirs</t>
  </si>
  <si>
    <r>
      <t xml:space="preserve">A minimum of </t>
    </r>
    <r>
      <rPr>
        <b/>
        <sz val="10"/>
        <color rgb="FF000099"/>
        <rFont val="Tahoma"/>
        <family val="2"/>
      </rPr>
      <t>4 weeks</t>
    </r>
    <r>
      <rPr>
        <sz val="10"/>
        <color rgb="FF000099"/>
        <rFont val="Tahoma"/>
        <family val="2"/>
      </rPr>
      <t xml:space="preserve"> notice required when ordering</t>
    </r>
  </si>
  <si>
    <r>
      <t xml:space="preserve">Please forward a </t>
    </r>
    <r>
      <rPr>
        <b/>
        <sz val="10"/>
        <color rgb="FF0000CC"/>
        <rFont val="Tahoma"/>
        <family val="2"/>
      </rPr>
      <t>room layout plan</t>
    </r>
    <r>
      <rPr>
        <sz val="10"/>
        <color theme="0"/>
        <rFont val="Tahoma"/>
        <family val="2"/>
      </rPr>
      <t xml:space="preserve"> in advance. Especially important so we know where you would like things situated within the venue.</t>
    </r>
  </si>
  <si>
    <t>Cold items</t>
  </si>
  <si>
    <t>Hot items</t>
  </si>
  <si>
    <t>Please give as much notice as possible of any specific dietary requirements. Final confirmation required in writing no later than 3 working days before the event. Provision of specific dietary requirements may incur additional charges.</t>
  </si>
  <si>
    <t>Flowers</t>
  </si>
  <si>
    <t>Large vase arrangement - £120</t>
  </si>
  <si>
    <t>Payment</t>
  </si>
  <si>
    <t>NOT REQUIRED</t>
  </si>
  <si>
    <t>ACCOUNT - LIMITED DRINKS - invoiced post-event</t>
  </si>
  <si>
    <t>ACCOUNT - UNLIMITED DRINKS - invoiced post-event</t>
  </si>
  <si>
    <t>Estimated food spend</t>
  </si>
  <si>
    <t>Estimated beverage spend</t>
  </si>
  <si>
    <t>YES</t>
  </si>
  <si>
    <r>
      <rPr>
        <sz val="13"/>
        <color theme="0"/>
        <rFont val="Tahoma"/>
        <family val="2"/>
      </rPr>
      <t>Menu Choice</t>
    </r>
    <r>
      <rPr>
        <sz val="14"/>
        <color theme="0"/>
        <rFont val="Tahoma"/>
        <family val="2"/>
      </rPr>
      <t xml:space="preserve">   </t>
    </r>
    <r>
      <rPr>
        <sz val="9"/>
        <color theme="0"/>
        <rFont val="Tahoma"/>
        <family val="2"/>
      </rPr>
      <t xml:space="preserve">6 items </t>
    </r>
    <r>
      <rPr>
        <b/>
        <sz val="11"/>
        <color theme="0"/>
        <rFont val="Tahoma"/>
        <family val="2"/>
      </rPr>
      <t>£16.25</t>
    </r>
    <r>
      <rPr>
        <sz val="10"/>
        <color theme="0"/>
        <rFont val="Tahoma"/>
        <family val="2"/>
      </rPr>
      <t xml:space="preserve"> </t>
    </r>
    <r>
      <rPr>
        <sz val="9"/>
        <color theme="0"/>
        <rFont val="Tahoma"/>
        <family val="2"/>
      </rPr>
      <t>per head | 8 items</t>
    </r>
    <r>
      <rPr>
        <sz val="10"/>
        <color theme="0"/>
        <rFont val="Tahoma"/>
        <family val="2"/>
      </rPr>
      <t xml:space="preserve"> </t>
    </r>
    <r>
      <rPr>
        <b/>
        <sz val="11"/>
        <color theme="0"/>
        <rFont val="Tahoma"/>
        <family val="2"/>
      </rPr>
      <t>£19.70</t>
    </r>
    <r>
      <rPr>
        <sz val="10"/>
        <color theme="0"/>
        <rFont val="Tahoma"/>
        <family val="2"/>
      </rPr>
      <t xml:space="preserve"> </t>
    </r>
    <r>
      <rPr>
        <sz val="9"/>
        <color theme="0"/>
        <rFont val="Tahoma"/>
        <family val="2"/>
      </rPr>
      <t xml:space="preserve">per head | additional items </t>
    </r>
    <r>
      <rPr>
        <b/>
        <sz val="11"/>
        <color theme="0"/>
        <rFont val="Tahoma"/>
        <family val="2"/>
      </rPr>
      <t>£3.50</t>
    </r>
    <r>
      <rPr>
        <sz val="9"/>
        <color theme="0"/>
        <rFont val="Tahoma"/>
        <family val="2"/>
      </rPr>
      <t xml:space="preserve"> per head</t>
    </r>
  </si>
  <si>
    <t>Event setup and clear down should be scheduled within the period of hire. Service will cease 30 mins prior to the end of the period of hire.</t>
  </si>
  <si>
    <t>Pedestal arrangement - £264</t>
  </si>
  <si>
    <t>C1 Salami Milano on toasted mini baguette, with tapenade | C, Su</t>
  </si>
  <si>
    <t>C5 Roasted cherry tomatoes in balsamic vinegar | Ve</t>
  </si>
  <si>
    <t xml:space="preserve">H1 Roasted cherry tomatoes in balsamic vinegar | Ve                                       </t>
  </si>
  <si>
    <t>H2 Mini Cumberland sausages with cranberry and sesame seeds | Se</t>
  </si>
  <si>
    <t>H3 Jerk chicken meatballs with dipping sauce | M</t>
  </si>
  <si>
    <t>H4 Mini rice cake with Vietnamese prawns and crispy vegetable noodles | C, Cr, So</t>
  </si>
  <si>
    <t>H5 Thai fried squid balls with soya dipping sauce | Cr, E, F, So</t>
  </si>
  <si>
    <t>H6 Mini fish and chips with tartar sauce | C, E, F</t>
  </si>
  <si>
    <t>H7 Sweet potato fries with crème fraiche | M | V</t>
  </si>
  <si>
    <t>H8 Mini mozzarella basil and vegetable pizza | C | V</t>
  </si>
  <si>
    <t>H9 Pea and feta frittata | E, M | V</t>
  </si>
  <si>
    <t>H11 Vegetable samosa | C, So | Ve</t>
  </si>
  <si>
    <t>C3 Tomato, mozzarella, and basil skewer | M | V</t>
  </si>
  <si>
    <t>C4 Greek feta cheese and mixed pepper kebab | M | V</t>
  </si>
  <si>
    <t>C6 Warm pita breads with dips | C, Se | Ve</t>
  </si>
  <si>
    <t>H10 Tempeh onion bhaji, with mango and mint dip | So | Ve</t>
  </si>
  <si>
    <t>074   Champagne House of Commons, Brut Reserve | Su | Ve</t>
  </si>
  <si>
    <t>321   Prosecco Brut "Cuvée 1821" | Su | Ve</t>
  </si>
  <si>
    <t>320   Cava Brut, Castellblanc | Su | Ve</t>
  </si>
  <si>
    <t>070   House of Commons Colombard Sauvignon Blanc | Su | Ve</t>
  </si>
  <si>
    <t>336   Sauvignon Blanc, Mountain Range | Su</t>
  </si>
  <si>
    <t>343   Chardonnay, Dry River | Su | Ve</t>
  </si>
  <si>
    <t>333   Pinot Grigio, Folonari | Su</t>
  </si>
  <si>
    <t>326   Chenin Blanc, Lyngrove Collection | Su | Ve</t>
  </si>
  <si>
    <t>329   Coleridge Hill, Three Choirs | Su | Ve</t>
  </si>
  <si>
    <t>071   House of Commons Merlot, Jean Claude Boisset | Su | Ve</t>
  </si>
  <si>
    <t>310   Nero d'Avola, Torre Saracena | Su | Ve</t>
  </si>
  <si>
    <t>311   Pinotage, False Bay | Su | Ve</t>
  </si>
  <si>
    <t>308   Pinot Noir Reserve, St. Martin | Su | Ve</t>
  </si>
  <si>
    <t>312   Malbec, Alto de Mayo | Su | Ve</t>
  </si>
  <si>
    <t>306   Carignan, Roqueterre | Su | Ve</t>
  </si>
  <si>
    <t>307   Côtes du Rhône, Esprit Barville | Su | Ve</t>
  </si>
  <si>
    <t>317   Grenache-Syrah, Brise de France | Su | Ve</t>
  </si>
  <si>
    <t>318   Zinfandel, Stallions Leap | Su | Ve</t>
  </si>
  <si>
    <r>
      <t xml:space="preserve">All personal data you provide to the House of Commons will be stored securely, both physically and electronically, in accordance with our policies. We have an information security process in place to oversee the effective and secure processing of your personal data.
The House of Commons will retain personal data for as long as is necessary for the purpose it was collected.
We process personal data so we can make sure that Parliament functions properly and/or provide you with goods, facilities or services.
For full details please see </t>
    </r>
    <r>
      <rPr>
        <b/>
        <sz val="11"/>
        <color indexed="21"/>
        <rFont val="Tahoma"/>
        <family val="2"/>
      </rPr>
      <t>www.parliament.uk/cs-privacy</t>
    </r>
    <r>
      <rPr>
        <sz val="11"/>
        <color indexed="8"/>
        <rFont val="Tahoma"/>
        <family val="2"/>
      </rPr>
      <t xml:space="preserve">
We have a Data Protection Officer, the Head of Information Compliance, who ensures that the day-to-day obligations of the Data Protection Legislation are met. If you have any questions about this Privacy Notice, or if you wish to exercise your rights or contact the Data Protection Officer, you can email hcinformationcompliance@parliament.uk or telephone +44 (0)20 7219 4296. Alternatively, you can write to Information Compliance Service, House of Commons, London, SW1A 0AA marking it for the attention of the Data Protection Officer.
If you are providing information as an internal customer please refer to the appropriate intranet pages on how we collect, process, store and dispose of personal data.
Please complete this form by clicking on the next tab below, "</t>
    </r>
    <r>
      <rPr>
        <b/>
        <sz val="11"/>
        <color indexed="21"/>
        <rFont val="Tahoma"/>
        <family val="2"/>
      </rPr>
      <t>Function Details Form</t>
    </r>
    <r>
      <rPr>
        <sz val="11"/>
        <color indexed="8"/>
        <rFont val="Tahoma"/>
        <family val="2"/>
      </rPr>
      <t>". By completing this form and returning it to us you accept our Privacy Notice.</t>
    </r>
  </si>
  <si>
    <t>C2 Mini chicken taco with salsa, and sour cream | C, M</t>
  </si>
  <si>
    <t>H12 Sesame, walnut, and Gochujang bean balls | C, N, Se | Ve</t>
  </si>
  <si>
    <r>
      <rPr>
        <b/>
        <sz val="10"/>
        <rFont val="Tahoma"/>
        <family val="2"/>
      </rPr>
      <t>Bespoke Arrangements</t>
    </r>
    <r>
      <rPr>
        <sz val="10"/>
        <color theme="0"/>
        <rFont val="Tahoma"/>
        <family val="2"/>
      </rPr>
      <t xml:space="preserve">
Want something different? Speak to our Florist for inspiration direct on
</t>
    </r>
    <r>
      <rPr>
        <b/>
        <sz val="10"/>
        <color rgb="FF0000CC"/>
        <rFont val="Tahoma"/>
        <family val="2"/>
      </rPr>
      <t>+44 (0)1628 550982</t>
    </r>
  </si>
  <si>
    <r>
      <t xml:space="preserve">Information on our AV services and packages can be found on our website at </t>
    </r>
    <r>
      <rPr>
        <b/>
        <sz val="10"/>
        <color rgb="FF0000CC"/>
        <rFont val="Tahoma"/>
        <family val="2"/>
      </rPr>
      <t>www.parliament.uk/hoc-av</t>
    </r>
    <r>
      <rPr>
        <sz val="10"/>
        <color theme="0"/>
        <rFont val="Tahoma"/>
        <family val="2"/>
      </rPr>
      <t xml:space="preserve">
Contact us if you have any questions about event AV hire or our AV packages. We will be happy to create packages specifically tailored to your event. Should you require technical advice on AV provision for your event please call our AV service partner on </t>
    </r>
    <r>
      <rPr>
        <b/>
        <sz val="10"/>
        <color rgb="FF0000CC"/>
        <rFont val="Tahoma"/>
        <family val="2"/>
      </rPr>
      <t>+44 (0)20 7219 5581</t>
    </r>
    <r>
      <rPr>
        <sz val="10"/>
        <color theme="0"/>
        <rFont val="Tahoma"/>
        <family val="2"/>
      </rPr>
      <t>.</t>
    </r>
  </si>
  <si>
    <r>
      <t xml:space="preserve">All vehicles and deliveries must go via an off-site security centre (including all courier deliveries). For more details about booking a delivery timeslot please contact CEVA Logisitics direct on </t>
    </r>
    <r>
      <rPr>
        <b/>
        <sz val="10"/>
        <color rgb="FF0000CC"/>
        <rFont val="Tahoma"/>
        <family val="2"/>
      </rPr>
      <t>+44 (0)0 8453 0500</t>
    </r>
    <r>
      <rPr>
        <b/>
        <sz val="10"/>
        <color rgb="FF000099"/>
        <rFont val="Tahoma"/>
        <family val="2"/>
      </rPr>
      <t xml:space="preserve"> </t>
    </r>
    <r>
      <rPr>
        <sz val="10"/>
        <color theme="0"/>
        <rFont val="Tahoma"/>
        <family val="2"/>
      </rPr>
      <t xml:space="preserve">or email </t>
    </r>
    <r>
      <rPr>
        <b/>
        <sz val="10"/>
        <color rgb="FF0000CC"/>
        <rFont val="Tahoma"/>
        <family val="2"/>
      </rPr>
      <t>osccarrivals@cevalogistics.com</t>
    </r>
    <r>
      <rPr>
        <sz val="10"/>
        <color theme="0"/>
        <rFont val="Tahoma"/>
        <family val="2"/>
      </rPr>
      <t xml:space="preserve">.
</t>
    </r>
    <r>
      <rPr>
        <b/>
        <sz val="10"/>
        <color theme="0"/>
        <rFont val="Tahoma"/>
        <family val="2"/>
      </rPr>
      <t>REMEMBER</t>
    </r>
    <r>
      <rPr>
        <sz val="10"/>
        <color theme="0"/>
        <rFont val="Tahoma"/>
        <family val="2"/>
      </rPr>
      <t xml:space="preserve"> to keep us informed of delivery arrangements so we know what to expect and when.</t>
    </r>
  </si>
  <si>
    <t>Accessibilty Requirements</t>
  </si>
  <si>
    <t>We want everyone to be able to fully participate in your event</t>
  </si>
  <si>
    <r>
      <rPr>
        <b/>
        <sz val="10"/>
        <color theme="0"/>
        <rFont val="Tahoma"/>
        <family val="2"/>
      </rPr>
      <t>Personal Emergency Evacuation Plans</t>
    </r>
    <r>
      <rPr>
        <sz val="10"/>
        <color theme="0"/>
        <rFont val="Tahoma"/>
        <family val="2"/>
      </rPr>
      <t xml:space="preserve">
We know many people with accessibility requirements will be able to leave the building unaided in an evacuation, and some may require asisstance. Talk to us so we can develop PEEPs where necessary.</t>
    </r>
  </si>
  <si>
    <t>Do any event attendees have accessibility requirements?</t>
  </si>
  <si>
    <t>If yes, please indicate what support might be required:</t>
  </si>
  <si>
    <r>
      <t xml:space="preserve">The Gift Shop website at </t>
    </r>
    <r>
      <rPr>
        <b/>
        <sz val="10"/>
        <color rgb="FF0000CC"/>
        <rFont val="Tahoma"/>
        <family val="2"/>
      </rPr>
      <t>www.shop.parliament.uk</t>
    </r>
    <r>
      <rPr>
        <sz val="10"/>
        <color theme="0"/>
        <rFont val="Tahoma"/>
        <family val="2"/>
      </rPr>
      <t xml:space="preserve"> offers a selection of House of Commons and UK Parliament gifts, political books and parliamentary documents. For more details about souvenirs and gifts please contact the Retail Team direct on</t>
    </r>
    <r>
      <rPr>
        <b/>
        <sz val="10"/>
        <color rgb="FF0000CC"/>
        <rFont val="Tahoma"/>
        <family val="2"/>
      </rPr>
      <t xml:space="preserve"> +44 (0)20 7219 3890</t>
    </r>
    <r>
      <rPr>
        <sz val="10"/>
        <color theme="0"/>
        <rFont val="Tahoma"/>
        <family val="2"/>
      </rPr>
      <t xml:space="preserve"> or email </t>
    </r>
    <r>
      <rPr>
        <b/>
        <sz val="10"/>
        <color rgb="FF0000CC"/>
        <rFont val="Tahoma"/>
        <family val="2"/>
      </rPr>
      <t>shop@parliament.uk</t>
    </r>
    <r>
      <rPr>
        <sz val="10"/>
        <color theme="0"/>
        <rFont val="Tahoma"/>
        <family val="2"/>
      </rPr>
      <t>. Payment due seperately.</t>
    </r>
  </si>
  <si>
    <t>Special dietary requirements</t>
  </si>
  <si>
    <t>Poseur table arrangement - £40</t>
  </si>
  <si>
    <t>Poseur table arrangement - £47</t>
  </si>
  <si>
    <t>Medium round table centre - £53</t>
  </si>
  <si>
    <t>Medium round table centre - £66</t>
  </si>
  <si>
    <t>Medium round table centre - £79</t>
  </si>
  <si>
    <t>Rectangular low table centrepiece - £87</t>
  </si>
  <si>
    <t>Rectangular low table centrepiece - £93</t>
  </si>
  <si>
    <t>Rectangular low table centrepiece - £100</t>
  </si>
  <si>
    <t>Medium vase arrangement - £106</t>
  </si>
  <si>
    <t>Medium vase arrangement - £113</t>
  </si>
  <si>
    <t>Medium vase arrangement - £132</t>
  </si>
  <si>
    <t>Large vase arrangement - £113</t>
  </si>
  <si>
    <t>Pedestal arrangement - £238</t>
  </si>
  <si>
    <t>Pedestal arrangement - £290</t>
  </si>
  <si>
    <t>Long &amp; Low table centre - £157 p/metre</t>
  </si>
  <si>
    <t>348   Picpoul de Pinet 'Montclair' | Su | Ve</t>
  </si>
  <si>
    <r>
      <t>12.5% service charge</t>
    </r>
    <r>
      <rPr>
        <sz val="8"/>
        <color theme="1"/>
        <rFont val="Tahoma"/>
        <family val="2"/>
      </rPr>
      <t xml:space="preserve"> (</t>
    </r>
    <r>
      <rPr>
        <i/>
        <sz val="8"/>
        <color theme="1"/>
        <rFont val="Tahoma"/>
        <family val="2"/>
      </rPr>
      <t>food and beverage spend</t>
    </r>
    <r>
      <rPr>
        <sz val="8"/>
        <color theme="1"/>
        <rFont val="Tahoma"/>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</si>
</sst>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8" formatCode="&quot;£&quot;#,##0.00;[Red]\-&quot;£&quot;#,##0.00"/>
    <numFmt numFmtId="164" formatCode="&quot;£&quot;#,##0.00"/>
  </numFmts>
  <fonts count="48" x14ac:knownFonts="1">
    <font>
      <sz val="11"/>
      <color theme="1"/>
      <name val="Calibri"/>
      <family val="2"/>
      <scheme val="minor"/>
    </font>
    <font>
      <i/>
      <sz val="10"/>
      <color indexed="8"/>
      <name val="Calibri"/>
      <family val="2"/>
    </font>
    <font>
      <b/>
      <sz val="11"/>
      <color theme="1"/>
      <name val="Calibri"/>
      <family val="2"/>
      <scheme val="minor"/>
    </font>
    <font>
      <b/>
      <sz val="10"/>
      <color theme="1"/>
      <name val="Calibri"/>
      <family val="2"/>
      <scheme val="minor"/>
    </font>
    <font>
      <sz val="10"/>
      <color theme="1"/>
      <name val="Calibri"/>
      <family val="2"/>
      <scheme val="minor"/>
    </font>
    <font>
      <sz val="12"/>
      <color theme="1"/>
      <name val="Verdana"/>
      <family val="2"/>
    </font>
    <font>
      <sz val="10"/>
      <color rgb="FF000000"/>
      <name val="Calibri"/>
      <family val="2"/>
    </font>
    <font>
      <sz val="8"/>
      <color rgb="FF000000"/>
      <name val="Tahoma"/>
      <family val="2"/>
    </font>
    <font>
      <sz val="11"/>
      <color theme="1"/>
      <name val="Calibri"/>
      <family val="2"/>
      <scheme val="minor"/>
    </font>
    <font>
      <u/>
      <sz val="11"/>
      <color theme="10"/>
      <name val="Calibri"/>
      <family val="2"/>
      <scheme val="minor"/>
    </font>
    <font>
      <b/>
      <sz val="10"/>
      <color theme="1"/>
      <name val="Tahoma"/>
      <family val="2"/>
    </font>
    <font>
      <sz val="11"/>
      <color theme="1"/>
      <name val="Tahoma"/>
      <family val="2"/>
    </font>
    <font>
      <sz val="10"/>
      <color theme="1"/>
      <name val="Tahoma"/>
      <family val="2"/>
    </font>
    <font>
      <i/>
      <sz val="10"/>
      <color theme="0" tint="-0.499984740745262"/>
      <name val="Tahoma"/>
      <family val="2"/>
    </font>
    <font>
      <sz val="15"/>
      <color theme="0"/>
      <name val="Tahoma"/>
      <family val="2"/>
    </font>
    <font>
      <i/>
      <sz val="10"/>
      <color theme="1"/>
      <name val="Tahoma"/>
      <family val="2"/>
    </font>
    <font>
      <b/>
      <i/>
      <sz val="10"/>
      <color indexed="8"/>
      <name val="Tahoma"/>
      <family val="2"/>
    </font>
    <font>
      <i/>
      <sz val="10"/>
      <color indexed="8"/>
      <name val="Tahoma"/>
      <family val="2"/>
    </font>
    <font>
      <sz val="13"/>
      <color theme="0"/>
      <name val="Tahoma"/>
      <family val="2"/>
    </font>
    <font>
      <sz val="10"/>
      <color rgb="FF000099"/>
      <name val="Tahoma"/>
      <family val="2"/>
    </font>
    <font>
      <sz val="8"/>
      <color indexed="18"/>
      <name val="Tahoma"/>
      <family val="2"/>
    </font>
    <font>
      <i/>
      <sz val="8"/>
      <color indexed="18"/>
      <name val="Tahoma"/>
      <family val="2"/>
    </font>
    <font>
      <i/>
      <sz val="10"/>
      <color rgb="FF000099"/>
      <name val="Tahoma"/>
      <family val="2"/>
    </font>
    <font>
      <sz val="10"/>
      <color theme="0"/>
      <name val="Tahoma"/>
      <family val="2"/>
    </font>
    <font>
      <u/>
      <sz val="8"/>
      <color rgb="FF000099"/>
      <name val="Tahoma"/>
      <family val="2"/>
    </font>
    <font>
      <sz val="10"/>
      <name val="Tahoma"/>
      <family val="2"/>
    </font>
    <font>
      <sz val="11"/>
      <color theme="0"/>
      <name val="Tahoma"/>
      <family val="2"/>
    </font>
    <font>
      <sz val="11"/>
      <color rgb="FFFF0000"/>
      <name val="Tahoma"/>
      <family val="2"/>
    </font>
    <font>
      <sz val="14"/>
      <color theme="0"/>
      <name val="Tahoma"/>
      <family val="2"/>
    </font>
    <font>
      <sz val="9"/>
      <color theme="0"/>
      <name val="Tahoma"/>
      <family val="2"/>
    </font>
    <font>
      <b/>
      <sz val="11"/>
      <color theme="0"/>
      <name val="Tahoma"/>
      <family val="2"/>
    </font>
    <font>
      <sz val="10"/>
      <color theme="8" tint="0.79998168889431442"/>
      <name val="Tahoma"/>
      <family val="2"/>
    </font>
    <font>
      <sz val="8"/>
      <color rgb="FF000099"/>
      <name val="Tahoma"/>
      <family val="2"/>
    </font>
    <font>
      <i/>
      <sz val="8"/>
      <color rgb="FF000099"/>
      <name val="Tahoma"/>
      <family val="2"/>
    </font>
    <font>
      <sz val="10"/>
      <color theme="4" tint="0.79998168889431442"/>
      <name val="Tahoma"/>
      <family val="2"/>
    </font>
    <font>
      <sz val="10"/>
      <color theme="0" tint="-0.499984740745262"/>
      <name val="Tahoma"/>
      <family val="2"/>
    </font>
    <font>
      <sz val="9"/>
      <color theme="0" tint="-0.499984740745262"/>
      <name val="Tahoma"/>
      <family val="2"/>
    </font>
    <font>
      <b/>
      <sz val="10"/>
      <color rgb="FF0000CC"/>
      <name val="Tahoma"/>
      <family val="2"/>
    </font>
    <font>
      <b/>
      <sz val="10"/>
      <name val="Tahoma"/>
      <family val="2"/>
    </font>
    <font>
      <u/>
      <sz val="11"/>
      <color theme="1"/>
      <name val="Tahoma"/>
      <family val="2"/>
    </font>
    <font>
      <b/>
      <sz val="10"/>
      <color rgb="FF000099"/>
      <name val="Tahoma"/>
      <family val="2"/>
    </font>
    <font>
      <b/>
      <sz val="10"/>
      <color theme="0"/>
      <name val="Tahoma"/>
      <family val="2"/>
    </font>
    <font>
      <sz val="11"/>
      <color theme="0" tint="-0.499984740745262"/>
      <name val="Tahoma"/>
      <family val="2"/>
    </font>
    <font>
      <b/>
      <sz val="12"/>
      <color theme="1"/>
      <name val="Tahoma"/>
      <family val="2"/>
    </font>
    <font>
      <b/>
      <sz val="11"/>
      <color indexed="21"/>
      <name val="Tahoma"/>
      <family val="2"/>
    </font>
    <font>
      <sz val="11"/>
      <color indexed="8"/>
      <name val="Tahoma"/>
      <family val="2"/>
    </font>
    <font>
      <sz val="8"/>
      <color theme="1"/>
      <name val="Tahoma"/>
      <family val="2"/>
    </font>
    <font>
      <i/>
      <sz val="8"/>
      <color theme="1"/>
      <name val="Tahoma"/>
      <family val="2"/>
    </font>
  </fonts>
  <fills count="10">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00099"/>
        <bgColor indexed="64"/>
      </patternFill>
    </fill>
    <fill>
      <patternFill patternType="solid">
        <fgColor theme="8" tint="0.79998168889431442"/>
        <bgColor indexed="64"/>
      </patternFill>
    </fill>
    <fill>
      <patternFill patternType="solid">
        <fgColor theme="3" tint="0.39997558519241921"/>
        <bgColor indexed="64"/>
      </patternFill>
    </fill>
    <fill>
      <patternFill patternType="solid">
        <fgColor rgb="FFFFC000"/>
        <bgColor indexed="64"/>
      </patternFill>
    </fill>
    <fill>
      <patternFill patternType="solid">
        <fgColor theme="0" tint="-0.14999847407452621"/>
        <bgColor indexed="64"/>
      </patternFill>
    </fill>
    <fill>
      <patternFill patternType="solid">
        <fgColor theme="9" tint="0.79998168889431442"/>
        <bgColor indexed="64"/>
      </patternFill>
    </fill>
  </fills>
  <borders count="24">
    <border>
      <left/>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ck">
        <color rgb="FFFF0000"/>
      </left>
      <right style="thin">
        <color theme="0" tint="-0.499984740745262"/>
      </right>
      <top style="thick">
        <color rgb="FFFF0000"/>
      </top>
      <bottom style="thin">
        <color theme="0" tint="-0.499984740745262"/>
      </bottom>
      <diagonal/>
    </border>
    <border>
      <left style="thin">
        <color theme="0" tint="-0.499984740745262"/>
      </left>
      <right style="thin">
        <color theme="0" tint="-0.499984740745262"/>
      </right>
      <top style="thick">
        <color rgb="FFFF0000"/>
      </top>
      <bottom style="thin">
        <color theme="0" tint="-0.499984740745262"/>
      </bottom>
      <diagonal/>
    </border>
    <border>
      <left style="thin">
        <color theme="0" tint="-0.499984740745262"/>
      </left>
      <right/>
      <top style="thick">
        <color rgb="FFFF0000"/>
      </top>
      <bottom style="thin">
        <color theme="0" tint="-0.499984740745262"/>
      </bottom>
      <diagonal/>
    </border>
    <border>
      <left/>
      <right/>
      <top style="thick">
        <color rgb="FFFF0000"/>
      </top>
      <bottom style="thin">
        <color theme="0" tint="-0.499984740745262"/>
      </bottom>
      <diagonal/>
    </border>
    <border>
      <left/>
      <right style="thin">
        <color theme="0" tint="-0.499984740745262"/>
      </right>
      <top style="thick">
        <color rgb="FFFF0000"/>
      </top>
      <bottom style="thin">
        <color theme="0" tint="-0.499984740745262"/>
      </bottom>
      <diagonal/>
    </border>
    <border>
      <left/>
      <right style="thick">
        <color rgb="FFFF0000"/>
      </right>
      <top style="thick">
        <color rgb="FFFF0000"/>
      </top>
      <bottom style="thin">
        <color theme="0" tint="-0.499984740745262"/>
      </bottom>
      <diagonal/>
    </border>
    <border>
      <left style="thick">
        <color rgb="FFFF0000"/>
      </left>
      <right style="thin">
        <color theme="0" tint="-0.499984740745262"/>
      </right>
      <top style="hair">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hair">
        <color theme="0" tint="-0.499984740745262"/>
      </bottom>
      <diagonal/>
    </border>
    <border>
      <left style="thin">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thin">
        <color theme="0" tint="-0.499984740745262"/>
      </right>
      <top style="hair">
        <color theme="0" tint="-0.499984740745262"/>
      </top>
      <bottom style="hair">
        <color theme="0" tint="-0.499984740745262"/>
      </bottom>
      <diagonal/>
    </border>
    <border>
      <left/>
      <right style="thick">
        <color rgb="FFFF0000"/>
      </right>
      <top style="hair">
        <color theme="0" tint="-0.499984740745262"/>
      </top>
      <bottom style="hair">
        <color theme="0" tint="-0.499984740745262"/>
      </bottom>
      <diagonal/>
    </border>
    <border>
      <left style="thick">
        <color rgb="FFFF0000"/>
      </left>
      <right style="thin">
        <color theme="0" tint="-0.499984740745262"/>
      </right>
      <top style="hair">
        <color theme="0" tint="-0.499984740745262"/>
      </top>
      <bottom style="thin">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thick">
        <color rgb="FFFF0000"/>
      </left>
      <right style="thin">
        <color theme="0" tint="-0.499984740745262"/>
      </right>
      <top/>
      <bottom style="thick">
        <color rgb="FFFF0000"/>
      </bottom>
      <diagonal/>
    </border>
    <border>
      <left style="thin">
        <color theme="0" tint="-0.499984740745262"/>
      </left>
      <right style="thin">
        <color theme="0" tint="-0.499984740745262"/>
      </right>
      <top/>
      <bottom style="thick">
        <color rgb="FFFF0000"/>
      </bottom>
      <diagonal/>
    </border>
    <border>
      <left style="thin">
        <color theme="0" tint="-0.499984740745262"/>
      </left>
      <right/>
      <top style="thin">
        <color theme="0" tint="-0.499984740745262"/>
      </top>
      <bottom style="thick">
        <color rgb="FFFF0000"/>
      </bottom>
      <diagonal/>
    </border>
    <border>
      <left/>
      <right/>
      <top style="thin">
        <color theme="0" tint="-0.499984740745262"/>
      </top>
      <bottom style="thick">
        <color rgb="FFFF0000"/>
      </bottom>
      <diagonal/>
    </border>
    <border>
      <left/>
      <right style="thin">
        <color theme="0" tint="-0.499984740745262"/>
      </right>
      <top style="thin">
        <color theme="0" tint="-0.499984740745262"/>
      </top>
      <bottom style="thick">
        <color rgb="FFFF0000"/>
      </bottom>
      <diagonal/>
    </border>
    <border>
      <left/>
      <right style="thick">
        <color rgb="FFFF0000"/>
      </right>
      <top style="thin">
        <color theme="0" tint="-0.499984740745262"/>
      </top>
      <bottom style="thick">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3">
    <xf numFmtId="0" fontId="0" fillId="0" borderId="0"/>
    <xf numFmtId="9" fontId="8" fillId="0" borderId="0" applyFont="0" applyFill="0" applyBorder="0" applyAlignment="0" applyProtection="0"/>
    <xf numFmtId="0" fontId="9" fillId="0" borderId="0" applyNumberFormat="0" applyFill="0" applyBorder="0" applyAlignment="0" applyProtection="0"/>
  </cellStyleXfs>
  <cellXfs count="109">
    <xf numFmtId="0" fontId="0" fillId="0" borderId="0" xfId="0"/>
    <xf numFmtId="0" fontId="2" fillId="0" borderId="0" xfId="0" applyFont="1"/>
    <xf numFmtId="0" fontId="3" fillId="0" borderId="0" xfId="0" applyFont="1" applyAlignment="1">
      <alignment wrapText="1"/>
    </xf>
    <xf numFmtId="0" fontId="4" fillId="0" borderId="0" xfId="0" applyNumberFormat="1" applyFont="1" applyAlignment="1">
      <alignment wrapText="1"/>
    </xf>
    <xf numFmtId="0" fontId="0" fillId="0" borderId="0" xfId="0"/>
    <xf numFmtId="0" fontId="4" fillId="0" borderId="0" xfId="0" applyFont="1" applyAlignment="1">
      <alignment wrapText="1"/>
    </xf>
    <xf numFmtId="0" fontId="0" fillId="0" borderId="0" xfId="0" applyAlignment="1">
      <alignment vertical="center"/>
    </xf>
    <xf numFmtId="0" fontId="3" fillId="0" borderId="0" xfId="0" applyFont="1" applyAlignment="1">
      <alignment vertical="center" wrapText="1"/>
    </xf>
    <xf numFmtId="0" fontId="4" fillId="0" borderId="0" xfId="0" applyFont="1" applyAlignment="1">
      <alignment vertical="center" wrapText="1"/>
    </xf>
    <xf numFmtId="0" fontId="3" fillId="0" borderId="0" xfId="0" applyFont="1"/>
    <xf numFmtId="0" fontId="4" fillId="0" borderId="0" xfId="0" applyFont="1"/>
    <xf numFmtId="0" fontId="4" fillId="0" borderId="0" xfId="0" applyFont="1" applyAlignment="1">
      <alignment horizontal="left"/>
    </xf>
    <xf numFmtId="0" fontId="3" fillId="0" borderId="0" xfId="0" applyFont="1" applyAlignment="1">
      <alignment horizontal="left"/>
    </xf>
    <xf numFmtId="0" fontId="0" fillId="2" borderId="0" xfId="0" applyFill="1" applyAlignment="1">
      <alignment horizontal="left" wrapText="1"/>
    </xf>
    <xf numFmtId="0" fontId="0" fillId="0" borderId="0" xfId="0" applyAlignment="1">
      <alignment horizontal="left" wrapText="1"/>
    </xf>
    <xf numFmtId="0" fontId="5" fillId="0" borderId="0" xfId="0" applyFont="1" applyAlignment="1">
      <alignment horizontal="left" wrapText="1"/>
    </xf>
    <xf numFmtId="0" fontId="1" fillId="0" borderId="0" xfId="0" applyFont="1"/>
    <xf numFmtId="0" fontId="6" fillId="0" borderId="0" xfId="0" applyFont="1"/>
    <xf numFmtId="0" fontId="11" fillId="0" borderId="0" xfId="0" applyFont="1" applyAlignment="1" applyProtection="1">
      <alignment wrapText="1"/>
      <protection hidden="1"/>
    </xf>
    <xf numFmtId="0" fontId="11" fillId="0" borderId="0" xfId="0" applyFont="1" applyProtection="1">
      <protection hidden="1"/>
    </xf>
    <xf numFmtId="164" fontId="12" fillId="3" borderId="19" xfId="0" applyNumberFormat="1" applyFont="1" applyFill="1" applyBorder="1" applyAlignment="1" applyProtection="1">
      <alignment horizontal="center"/>
      <protection hidden="1"/>
    </xf>
    <xf numFmtId="0" fontId="11" fillId="0" borderId="0" xfId="0" quotePrefix="1" applyFont="1" applyProtection="1">
      <protection hidden="1"/>
    </xf>
    <xf numFmtId="0" fontId="12" fillId="5" borderId="0" xfId="0" applyFont="1" applyFill="1" applyProtection="1">
      <protection hidden="1"/>
    </xf>
    <xf numFmtId="0" fontId="19" fillId="5" borderId="0" xfId="0" applyFont="1" applyFill="1" applyProtection="1">
      <protection hidden="1"/>
    </xf>
    <xf numFmtId="0" fontId="12" fillId="2" borderId="0" xfId="0" applyFont="1" applyFill="1" applyProtection="1">
      <protection locked="0"/>
    </xf>
    <xf numFmtId="0" fontId="22" fillId="5" borderId="0" xfId="0" applyFont="1" applyFill="1" applyProtection="1">
      <protection hidden="1"/>
    </xf>
    <xf numFmtId="0" fontId="11" fillId="5" borderId="0" xfId="0" applyFont="1" applyFill="1" applyProtection="1">
      <protection hidden="1"/>
    </xf>
    <xf numFmtId="0" fontId="26" fillId="0" borderId="0" xfId="0" applyFont="1" applyProtection="1">
      <protection hidden="1"/>
    </xf>
    <xf numFmtId="0" fontId="27" fillId="0" borderId="0" xfId="0" applyFont="1" applyProtection="1">
      <protection hidden="1"/>
    </xf>
    <xf numFmtId="4" fontId="26" fillId="0" borderId="0" xfId="0" applyNumberFormat="1" applyFont="1" applyProtection="1">
      <protection hidden="1"/>
    </xf>
    <xf numFmtId="0" fontId="31" fillId="5" borderId="0" xfId="0" applyFont="1" applyFill="1" applyProtection="1">
      <protection hidden="1"/>
    </xf>
    <xf numFmtId="0" fontId="32" fillId="5" borderId="0" xfId="0" applyFont="1" applyFill="1" applyProtection="1">
      <protection hidden="1"/>
    </xf>
    <xf numFmtId="0" fontId="34" fillId="5" borderId="0" xfId="0" applyFont="1" applyFill="1" applyAlignment="1" applyProtection="1">
      <alignment wrapText="1"/>
      <protection hidden="1"/>
    </xf>
    <xf numFmtId="0" fontId="19" fillId="5" borderId="0" xfId="0" applyFont="1" applyFill="1" applyAlignment="1" applyProtection="1">
      <alignment wrapText="1"/>
      <protection hidden="1"/>
    </xf>
    <xf numFmtId="0" fontId="11" fillId="7" borderId="0" xfId="0" applyFont="1" applyFill="1" applyProtection="1">
      <protection hidden="1"/>
    </xf>
    <xf numFmtId="0" fontId="27" fillId="0" borderId="0" xfId="0" quotePrefix="1" applyFont="1" applyProtection="1">
      <protection hidden="1"/>
    </xf>
    <xf numFmtId="0" fontId="32" fillId="5" borderId="0" xfId="0" applyFont="1" applyFill="1" applyAlignment="1" applyProtection="1">
      <alignment horizontal="center"/>
      <protection hidden="1"/>
    </xf>
    <xf numFmtId="0" fontId="19" fillId="5" borderId="0" xfId="0" applyFont="1" applyFill="1" applyAlignment="1" applyProtection="1">
      <alignment horizontal="center"/>
      <protection hidden="1"/>
    </xf>
    <xf numFmtId="0" fontId="10" fillId="5" borderId="0" xfId="0" applyFont="1" applyFill="1" applyAlignment="1" applyProtection="1">
      <alignment horizontal="left" vertical="center"/>
      <protection hidden="1"/>
    </xf>
    <xf numFmtId="0" fontId="39" fillId="0" borderId="0" xfId="2" applyFont="1" applyProtection="1">
      <protection hidden="1"/>
    </xf>
    <xf numFmtId="0" fontId="12" fillId="5" borderId="0" xfId="0" applyFont="1" applyFill="1" applyAlignment="1" applyProtection="1">
      <alignment vertical="center"/>
      <protection hidden="1"/>
    </xf>
    <xf numFmtId="0" fontId="10" fillId="5" borderId="0" xfId="0" applyFont="1" applyFill="1" applyAlignment="1" applyProtection="1">
      <alignment vertical="center"/>
      <protection hidden="1"/>
    </xf>
    <xf numFmtId="0" fontId="10" fillId="5" borderId="0" xfId="0" applyFont="1" applyFill="1" applyAlignment="1" applyProtection="1">
      <alignment horizontal="center" vertical="center"/>
      <protection hidden="1"/>
    </xf>
    <xf numFmtId="0" fontId="19" fillId="5" borderId="0" xfId="0" applyFont="1" applyFill="1" applyAlignment="1" applyProtection="1">
      <alignment horizontal="left" vertical="center"/>
      <protection hidden="1"/>
    </xf>
    <xf numFmtId="0" fontId="12" fillId="5" borderId="0" xfId="0" applyFont="1" applyFill="1" applyAlignment="1" applyProtection="1">
      <alignment horizontal="left" vertical="center"/>
      <protection hidden="1"/>
    </xf>
    <xf numFmtId="0" fontId="25" fillId="0" borderId="1" xfId="0" applyFont="1" applyBorder="1" applyAlignment="1" applyProtection="1">
      <alignment horizontal="center" vertical="center"/>
      <protection locked="0"/>
    </xf>
    <xf numFmtId="0" fontId="19" fillId="5" borderId="0" xfId="0" applyFont="1" applyFill="1" applyAlignment="1" applyProtection="1">
      <alignment vertical="center"/>
      <protection hidden="1"/>
    </xf>
    <xf numFmtId="0" fontId="33" fillId="5" borderId="0" xfId="0" applyFont="1" applyFill="1" applyAlignment="1" applyProtection="1">
      <alignment vertical="center"/>
      <protection hidden="1"/>
    </xf>
    <xf numFmtId="0" fontId="15" fillId="5" borderId="0" xfId="0" applyFont="1" applyFill="1" applyAlignment="1" applyProtection="1">
      <alignment vertical="center"/>
      <protection hidden="1"/>
    </xf>
    <xf numFmtId="0" fontId="42" fillId="7" borderId="0" xfId="0" applyFont="1" applyFill="1" applyProtection="1">
      <protection hidden="1"/>
    </xf>
    <xf numFmtId="0" fontId="0" fillId="5" borderId="0" xfId="0" applyFill="1"/>
    <xf numFmtId="0" fontId="12" fillId="5" borderId="0" xfId="0" applyFont="1" applyFill="1" applyAlignment="1" applyProtection="1">
      <protection hidden="1"/>
    </xf>
    <xf numFmtId="0" fontId="19" fillId="5" borderId="0" xfId="0" applyFont="1" applyFill="1" applyAlignment="1" applyProtection="1">
      <protection hidden="1"/>
    </xf>
    <xf numFmtId="0" fontId="22" fillId="5" borderId="0" xfId="0" applyFont="1" applyFill="1" applyAlignment="1" applyProtection="1">
      <protection hidden="1"/>
    </xf>
    <xf numFmtId="2" fontId="0" fillId="0" borderId="0" xfId="0" applyNumberFormat="1"/>
    <xf numFmtId="2" fontId="4" fillId="9" borderId="0" xfId="0" applyNumberFormat="1" applyFont="1" applyFill="1"/>
    <xf numFmtId="1" fontId="12" fillId="0" borderId="0" xfId="0" applyNumberFormat="1" applyFont="1" applyAlignment="1" applyProtection="1">
      <alignment horizontal="center" vertical="center"/>
      <protection locked="0"/>
    </xf>
    <xf numFmtId="0" fontId="43" fillId="2" borderId="0" xfId="0" applyFont="1" applyFill="1" applyAlignment="1">
      <alignment horizontal="left" wrapText="1"/>
    </xf>
    <xf numFmtId="0" fontId="11" fillId="2" borderId="0" xfId="0" applyFont="1" applyFill="1" applyAlignment="1">
      <alignment horizontal="left" vertical="top" wrapText="1"/>
    </xf>
    <xf numFmtId="8" fontId="4" fillId="0" borderId="0" xfId="0" applyNumberFormat="1" applyFont="1"/>
    <xf numFmtId="0" fontId="12" fillId="3" borderId="8" xfId="0" applyFont="1" applyFill="1" applyBorder="1" applyAlignment="1" applyProtection="1">
      <alignment horizontal="left"/>
      <protection hidden="1"/>
    </xf>
    <xf numFmtId="0" fontId="12" fillId="3" borderId="9" xfId="0" applyFont="1" applyFill="1" applyBorder="1" applyAlignment="1" applyProtection="1">
      <alignment horizontal="left"/>
      <protection hidden="1"/>
    </xf>
    <xf numFmtId="164" fontId="12" fillId="3" borderId="10" xfId="0" applyNumberFormat="1" applyFont="1" applyFill="1" applyBorder="1" applyAlignment="1" applyProtection="1">
      <alignment horizontal="center"/>
      <protection hidden="1"/>
    </xf>
    <xf numFmtId="164" fontId="12" fillId="3" borderId="11" xfId="0" applyNumberFormat="1" applyFont="1" applyFill="1" applyBorder="1" applyAlignment="1" applyProtection="1">
      <alignment horizontal="center"/>
      <protection hidden="1"/>
    </xf>
    <xf numFmtId="164" fontId="12" fillId="3" borderId="12" xfId="0" applyNumberFormat="1" applyFont="1" applyFill="1" applyBorder="1" applyAlignment="1" applyProtection="1">
      <alignment horizontal="center"/>
      <protection hidden="1"/>
    </xf>
    <xf numFmtId="9" fontId="13" fillId="3" borderId="10" xfId="1" applyFont="1" applyFill="1" applyBorder="1" applyAlignment="1" applyProtection="1">
      <alignment horizontal="center"/>
      <protection hidden="1"/>
    </xf>
    <xf numFmtId="9" fontId="13" fillId="3" borderId="11" xfId="1" applyFont="1" applyFill="1" applyBorder="1" applyAlignment="1" applyProtection="1">
      <alignment horizontal="center"/>
      <protection hidden="1"/>
    </xf>
    <xf numFmtId="164" fontId="12" fillId="3" borderId="13" xfId="0" applyNumberFormat="1" applyFont="1" applyFill="1" applyBorder="1" applyAlignment="1" applyProtection="1">
      <alignment horizontal="center"/>
      <protection hidden="1"/>
    </xf>
    <xf numFmtId="0" fontId="23" fillId="6" borderId="0" xfId="0" applyFont="1" applyFill="1" applyAlignment="1" applyProtection="1">
      <alignment horizontal="left" vertical="center" wrapText="1"/>
      <protection hidden="1"/>
    </xf>
    <xf numFmtId="0" fontId="19" fillId="5" borderId="0" xfId="0" applyFont="1" applyFill="1" applyAlignment="1" applyProtection="1">
      <alignment horizontal="center"/>
      <protection hidden="1"/>
    </xf>
    <xf numFmtId="0" fontId="12" fillId="0" borderId="0" xfId="0" applyFont="1" applyAlignment="1" applyProtection="1">
      <alignment horizontal="left" vertical="center"/>
      <protection locked="0"/>
    </xf>
    <xf numFmtId="0" fontId="18" fillId="4" borderId="0" xfId="0" applyFont="1" applyFill="1" applyAlignment="1" applyProtection="1">
      <alignment horizontal="center" vertical="center"/>
      <protection hidden="1"/>
    </xf>
    <xf numFmtId="0" fontId="25" fillId="0" borderId="0" xfId="0" applyFont="1" applyAlignment="1" applyProtection="1">
      <alignment horizontal="left" vertical="top" wrapText="1"/>
      <protection locked="0"/>
    </xf>
    <xf numFmtId="0" fontId="23" fillId="6" borderId="0" xfId="0" applyFont="1" applyFill="1" applyAlignment="1" applyProtection="1">
      <alignment horizontal="left" vertical="top" wrapText="1"/>
      <protection hidden="1"/>
    </xf>
    <xf numFmtId="4" fontId="36" fillId="8" borderId="0" xfId="0" applyNumberFormat="1" applyFont="1" applyFill="1" applyAlignment="1" applyProtection="1">
      <alignment horizontal="center" vertical="center"/>
      <protection hidden="1"/>
    </xf>
    <xf numFmtId="4" fontId="35" fillId="8" borderId="0" xfId="0" applyNumberFormat="1" applyFont="1" applyFill="1" applyAlignment="1" applyProtection="1">
      <alignment horizontal="center" vertical="center"/>
      <protection hidden="1"/>
    </xf>
    <xf numFmtId="0" fontId="32" fillId="5" borderId="0" xfId="0" applyFont="1" applyFill="1" applyAlignment="1" applyProtection="1">
      <alignment horizontal="center" wrapText="1"/>
      <protection hidden="1"/>
    </xf>
    <xf numFmtId="4" fontId="12" fillId="8" borderId="0" xfId="0" applyNumberFormat="1" applyFont="1" applyFill="1" applyAlignment="1" applyProtection="1">
      <alignment horizontal="center" vertical="center"/>
      <protection hidden="1"/>
    </xf>
    <xf numFmtId="0" fontId="25" fillId="2" borderId="0" xfId="0" applyFont="1" applyFill="1" applyAlignment="1" applyProtection="1">
      <alignment horizontal="center" vertical="center"/>
      <protection locked="0"/>
    </xf>
    <xf numFmtId="20" fontId="25" fillId="2" borderId="0" xfId="0" applyNumberFormat="1" applyFont="1" applyFill="1" applyAlignment="1" applyProtection="1">
      <alignment horizontal="center" vertical="center"/>
      <protection locked="0"/>
    </xf>
    <xf numFmtId="0" fontId="12" fillId="2" borderId="0" xfId="0" applyFont="1" applyFill="1" applyAlignment="1" applyProtection="1">
      <alignment horizontal="center" vertical="center"/>
      <protection locked="0"/>
    </xf>
    <xf numFmtId="0" fontId="12" fillId="2" borderId="0" xfId="0" applyFont="1" applyFill="1" applyAlignment="1" applyProtection="1">
      <alignment horizontal="left" vertical="center"/>
      <protection locked="0"/>
    </xf>
    <xf numFmtId="0" fontId="24" fillId="5" borderId="0" xfId="2" applyFont="1" applyFill="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28" fillId="4" borderId="0" xfId="0" applyFont="1" applyFill="1" applyAlignment="1" applyProtection="1">
      <alignment horizontal="center" vertical="center"/>
      <protection hidden="1"/>
    </xf>
    <xf numFmtId="0" fontId="15" fillId="5" borderId="0" xfId="0" applyFont="1" applyFill="1" applyAlignment="1" applyProtection="1">
      <alignment horizontal="left" vertical="center"/>
      <protection hidden="1"/>
    </xf>
    <xf numFmtId="0" fontId="10" fillId="3" borderId="2" xfId="0" applyFont="1" applyFill="1" applyBorder="1" applyAlignment="1" applyProtection="1">
      <alignment horizontal="left" wrapText="1"/>
      <protection hidden="1"/>
    </xf>
    <xf numFmtId="0" fontId="10" fillId="3" borderId="3" xfId="0" applyFont="1" applyFill="1" applyBorder="1" applyAlignment="1" applyProtection="1">
      <alignment horizontal="left" wrapText="1"/>
      <protection hidden="1"/>
    </xf>
    <xf numFmtId="0" fontId="10" fillId="3" borderId="4" xfId="0" applyFont="1" applyFill="1" applyBorder="1" applyAlignment="1" applyProtection="1">
      <alignment horizontal="center" wrapText="1"/>
      <protection hidden="1"/>
    </xf>
    <xf numFmtId="0" fontId="10" fillId="3" borderId="5" xfId="0" applyFont="1" applyFill="1" applyBorder="1" applyAlignment="1" applyProtection="1">
      <alignment horizontal="center" wrapText="1"/>
      <protection hidden="1"/>
    </xf>
    <xf numFmtId="0" fontId="10" fillId="3" borderId="6" xfId="0" applyFont="1" applyFill="1" applyBorder="1" applyAlignment="1" applyProtection="1">
      <alignment horizontal="center" wrapText="1"/>
      <protection hidden="1"/>
    </xf>
    <xf numFmtId="0" fontId="10" fillId="3" borderId="7" xfId="0" applyFont="1" applyFill="1" applyBorder="1" applyAlignment="1" applyProtection="1">
      <alignment horizontal="center" wrapText="1"/>
      <protection hidden="1"/>
    </xf>
    <xf numFmtId="0" fontId="12" fillId="3" borderId="14" xfId="0" applyFont="1" applyFill="1" applyBorder="1" applyAlignment="1" applyProtection="1">
      <alignment horizontal="left"/>
      <protection hidden="1"/>
    </xf>
    <xf numFmtId="0" fontId="12" fillId="3" borderId="15" xfId="0" applyFont="1" applyFill="1" applyBorder="1" applyAlignment="1" applyProtection="1">
      <alignment horizontal="left"/>
      <protection hidden="1"/>
    </xf>
    <xf numFmtId="0" fontId="15" fillId="2" borderId="0" xfId="0" applyFont="1" applyFill="1" applyAlignment="1" applyProtection="1">
      <alignment horizontal="center" vertical="center"/>
      <protection hidden="1"/>
    </xf>
    <xf numFmtId="0" fontId="10" fillId="2" borderId="22" xfId="0" applyFont="1" applyFill="1" applyBorder="1" applyAlignment="1" applyProtection="1">
      <alignment horizontal="center" vertical="center"/>
      <protection locked="0"/>
    </xf>
    <xf numFmtId="0" fontId="10" fillId="2" borderId="23" xfId="0" applyFont="1" applyFill="1" applyBorder="1" applyAlignment="1" applyProtection="1">
      <alignment horizontal="center" vertical="center"/>
      <protection locked="0"/>
    </xf>
    <xf numFmtId="14" fontId="12" fillId="2" borderId="0" xfId="0" applyNumberFormat="1" applyFont="1" applyFill="1" applyAlignment="1" applyProtection="1">
      <alignment horizontal="center" vertical="center"/>
      <protection locked="0"/>
    </xf>
    <xf numFmtId="0" fontId="10" fillId="3" borderId="16" xfId="0" applyFont="1" applyFill="1" applyBorder="1" applyAlignment="1" applyProtection="1">
      <alignment horizontal="right"/>
      <protection hidden="1"/>
    </xf>
    <xf numFmtId="0" fontId="10" fillId="3" borderId="17" xfId="0" applyFont="1" applyFill="1" applyBorder="1" applyAlignment="1" applyProtection="1">
      <alignment horizontal="right"/>
      <protection hidden="1"/>
    </xf>
    <xf numFmtId="164" fontId="12" fillId="3" borderId="18" xfId="0" applyNumberFormat="1" applyFont="1" applyFill="1" applyBorder="1" applyAlignment="1" applyProtection="1">
      <alignment horizontal="center"/>
      <protection hidden="1"/>
    </xf>
    <xf numFmtId="164" fontId="12" fillId="3" borderId="19" xfId="0" applyNumberFormat="1" applyFont="1" applyFill="1" applyBorder="1" applyAlignment="1" applyProtection="1">
      <alignment horizontal="center"/>
      <protection hidden="1"/>
    </xf>
    <xf numFmtId="164" fontId="12" fillId="3" borderId="20" xfId="0" applyNumberFormat="1" applyFont="1" applyFill="1" applyBorder="1" applyAlignment="1" applyProtection="1">
      <alignment horizontal="center"/>
      <protection hidden="1"/>
    </xf>
    <xf numFmtId="164" fontId="10" fillId="3" borderId="18" xfId="0" applyNumberFormat="1" applyFont="1" applyFill="1" applyBorder="1" applyAlignment="1" applyProtection="1">
      <alignment horizontal="center"/>
      <protection hidden="1"/>
    </xf>
    <xf numFmtId="164" fontId="10" fillId="3" borderId="19" xfId="0" applyNumberFormat="1" applyFont="1" applyFill="1" applyBorder="1" applyAlignment="1" applyProtection="1">
      <alignment horizontal="center"/>
      <protection hidden="1"/>
    </xf>
    <xf numFmtId="164" fontId="10" fillId="3" borderId="21" xfId="0" applyNumberFormat="1" applyFont="1" applyFill="1" applyBorder="1" applyAlignment="1" applyProtection="1">
      <alignment horizontal="center"/>
      <protection hidden="1"/>
    </xf>
    <xf numFmtId="0" fontId="14" fillId="4" borderId="0" xfId="0" applyFont="1" applyFill="1" applyAlignment="1" applyProtection="1">
      <alignment horizontal="center" vertical="center"/>
      <protection hidden="1"/>
    </xf>
    <xf numFmtId="0" fontId="12" fillId="0" borderId="0" xfId="0" applyFont="1" applyAlignment="1" applyProtection="1">
      <alignment vertical="center"/>
      <protection locked="0"/>
    </xf>
  </cellXfs>
  <cellStyles count="3">
    <cellStyle name="Hyperlink" xfId="2" builtinId="8"/>
    <cellStyle name="Normal" xfId="0" builtinId="0"/>
    <cellStyle name="Percent" xfId="1" builtinId="5"/>
  </cellStyles>
  <dxfs count="0"/>
  <tableStyles count="1" defaultTableStyle="TableStyleMedium9"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hyperlink" Target="https://www.parliament.uk/visiting/venue-hire/commons/planning/menus/portcullis/" TargetMode="External"/><Relationship Id="rId3" Type="http://schemas.openxmlformats.org/officeDocument/2006/relationships/hyperlink" Target="https://www.parliament.uk/visiting/venue-hire/commons/planning/printing/" TargetMode="External"/><Relationship Id="rId7"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https://www.parliament.uk/hoc-av" TargetMode="External"/><Relationship Id="rId6" Type="http://schemas.openxmlformats.org/officeDocument/2006/relationships/hyperlink" Target="https://www.parliament.uk/visiting/venue-hire/commons/planning/gifts/" TargetMode="External"/><Relationship Id="rId5" Type="http://schemas.openxmlformats.org/officeDocument/2006/relationships/hyperlink" Target="https://www.parliament.uk/visiting/venue-hire/commons/planning/information/#deliveries" TargetMode="External"/><Relationship Id="rId4" Type="http://schemas.openxmlformats.org/officeDocument/2006/relationships/hyperlink" Target="https://www.parliament.uk/visiting/venue-hire/commons/planning/flowers/" TargetMode="External"/><Relationship Id="rId9" Type="http://schemas.openxmlformats.org/officeDocument/2006/relationships/hyperlink" Target="https://www.parliament.uk/visiting/venue-hire/commons/planning/accessibility/"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1983442</xdr:colOff>
      <xdr:row>1</xdr:row>
      <xdr:rowOff>98056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842"/>
        <a:stretch/>
      </xdr:blipFill>
      <xdr:spPr>
        <a:xfrm>
          <a:off x="0" y="0"/>
          <a:ext cx="1983442" cy="7933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24</xdr:col>
      <xdr:colOff>30480</xdr:colOff>
      <xdr:row>154</xdr:row>
      <xdr:rowOff>175260</xdr:rowOff>
    </xdr:from>
    <xdr:ext cx="565277" cy="734635"/>
    <xdr:pic>
      <xdr:nvPicPr>
        <xdr:cNvPr id="33" name="Picture 32" descr="Related image">
          <a:hlinkClick xmlns:r="http://schemas.openxmlformats.org/officeDocument/2006/relationships" r:id="rId1"/>
          <a:extLst>
            <a:ext uri="{FF2B5EF4-FFF2-40B4-BE49-F238E27FC236}">
              <a16:creationId xmlns:a16="http://schemas.microsoft.com/office/drawing/2014/main" id="{00000000-0008-0000-0100-000021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28560" y="20459700"/>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38100</xdr:colOff>
      <xdr:row>140</xdr:row>
      <xdr:rowOff>161925</xdr:rowOff>
    </xdr:from>
    <xdr:ext cx="565277" cy="728671"/>
    <xdr:pic>
      <xdr:nvPicPr>
        <xdr:cNvPr id="34" name="Picture 33" descr="Related image">
          <a:hlinkClick xmlns:r="http://schemas.openxmlformats.org/officeDocument/2006/relationships" r:id="rId3"/>
          <a:extLst>
            <a:ext uri="{FF2B5EF4-FFF2-40B4-BE49-F238E27FC236}">
              <a16:creationId xmlns:a16="http://schemas.microsoft.com/office/drawing/2014/main" id="{00000000-0008-0000-0100-00002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53300" y="18859500"/>
          <a:ext cx="565277" cy="72867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28575</xdr:colOff>
      <xdr:row>128</xdr:row>
      <xdr:rowOff>26421</xdr:rowOff>
    </xdr:from>
    <xdr:ext cx="565277" cy="734635"/>
    <xdr:pic>
      <xdr:nvPicPr>
        <xdr:cNvPr id="35" name="Picture 34" descr="Related image">
          <a:hlinkClick xmlns:r="http://schemas.openxmlformats.org/officeDocument/2006/relationships" r:id="rId4"/>
          <a:extLst>
            <a:ext uri="{FF2B5EF4-FFF2-40B4-BE49-F238E27FC236}">
              <a16:creationId xmlns:a16="http://schemas.microsoft.com/office/drawing/2014/main" id="{00000000-0008-0000-0100-00002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67475" y="17942946"/>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26670</xdr:colOff>
      <xdr:row>165</xdr:row>
      <xdr:rowOff>30480</xdr:rowOff>
    </xdr:from>
    <xdr:ext cx="565277" cy="734635"/>
    <xdr:pic>
      <xdr:nvPicPr>
        <xdr:cNvPr id="36" name="Picture 35" descr="Related image">
          <a:hlinkClick xmlns:r="http://schemas.openxmlformats.org/officeDocument/2006/relationships" r:id="rId5"/>
          <a:extLst>
            <a:ext uri="{FF2B5EF4-FFF2-40B4-BE49-F238E27FC236}">
              <a16:creationId xmlns:a16="http://schemas.microsoft.com/office/drawing/2014/main" id="{00000000-0008-0000-0100-00002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24750" y="22075140"/>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24</xdr:col>
      <xdr:colOff>38100</xdr:colOff>
      <xdr:row>175</xdr:row>
      <xdr:rowOff>9525</xdr:rowOff>
    </xdr:from>
    <xdr:to>
      <xdr:col>24</xdr:col>
      <xdr:colOff>593217</xdr:colOff>
      <xdr:row>179</xdr:row>
      <xdr:rowOff>17652</xdr:rowOff>
    </xdr:to>
    <xdr:pic>
      <xdr:nvPicPr>
        <xdr:cNvPr id="38" name="Picture 37" descr="Related image">
          <a:hlinkClick xmlns:r="http://schemas.openxmlformats.org/officeDocument/2006/relationships" r:id="rId6"/>
          <a:extLst>
            <a:ext uri="{FF2B5EF4-FFF2-40B4-BE49-F238E27FC236}">
              <a16:creationId xmlns:a16="http://schemas.microsoft.com/office/drawing/2014/main" id="{00000000-0008-0000-0100-000026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6477000" y="26146125"/>
          <a:ext cx="555117" cy="7701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219075</xdr:colOff>
          <xdr:row>78</xdr:row>
          <xdr:rowOff>19050</xdr:rowOff>
        </xdr:from>
        <xdr:to>
          <xdr:col>9</xdr:col>
          <xdr:colOff>57150</xdr:colOff>
          <xdr:row>80</xdr:row>
          <xdr:rowOff>41412</xdr:rowOff>
        </xdr:to>
        <xdr:sp macro="" textlink="">
          <xdr:nvSpPr>
            <xdr:cNvPr id="1488" name="Check Box 464" hidden="1">
              <a:extLst>
                <a:ext uri="{63B3BB69-23CF-44E3-9099-C40C66FF867C}">
                  <a14:compatExt spid="_x0000_s1488"/>
                </a:ext>
                <a:ext uri="{FF2B5EF4-FFF2-40B4-BE49-F238E27FC236}">
                  <a16:creationId xmlns:a16="http://schemas.microsoft.com/office/drawing/2014/main" id="{00000000-0008-0000-0100-0000D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 Bottled mineral water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78</xdr:row>
          <xdr:rowOff>19050</xdr:rowOff>
        </xdr:from>
        <xdr:to>
          <xdr:col>16</xdr:col>
          <xdr:colOff>38100</xdr:colOff>
          <xdr:row>80</xdr:row>
          <xdr:rowOff>41412</xdr:rowOff>
        </xdr:to>
        <xdr:sp macro="" textlink="">
          <xdr:nvSpPr>
            <xdr:cNvPr id="1489" name="Check Box 465" hidden="1">
              <a:extLst>
                <a:ext uri="{63B3BB69-23CF-44E3-9099-C40C66FF867C}">
                  <a14:compatExt spid="_x0000_s1489"/>
                </a:ext>
                <a:ext uri="{FF2B5EF4-FFF2-40B4-BE49-F238E27FC236}">
                  <a16:creationId xmlns:a16="http://schemas.microsoft.com/office/drawing/2014/main" id="{00000000-0008-0000-0100-0000D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 Jugs of tap water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65</xdr:row>
          <xdr:rowOff>38100</xdr:rowOff>
        </xdr:from>
        <xdr:to>
          <xdr:col>17</xdr:col>
          <xdr:colOff>142875</xdr:colOff>
          <xdr:row>67</xdr:row>
          <xdr:rowOff>9526</xdr:rowOff>
        </xdr:to>
        <xdr:sp macro="" textlink="">
          <xdr:nvSpPr>
            <xdr:cNvPr id="1502" name="Check Box 478" hidden="1">
              <a:extLst>
                <a:ext uri="{63B3BB69-23CF-44E3-9099-C40C66FF867C}">
                  <a14:compatExt spid="_x0000_s1502"/>
                </a:ext>
                <a:ext uri="{FF2B5EF4-FFF2-40B4-BE49-F238E27FC236}">
                  <a16:creationId xmlns:a16="http://schemas.microsoft.com/office/drawing/2014/main" id="{00000000-0008-0000-0100-0000D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Wines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67</xdr:row>
          <xdr:rowOff>161925</xdr:rowOff>
        </xdr:from>
        <xdr:to>
          <xdr:col>18</xdr:col>
          <xdr:colOff>228600</xdr:colOff>
          <xdr:row>69</xdr:row>
          <xdr:rowOff>57150</xdr:rowOff>
        </xdr:to>
        <xdr:sp macro="" textlink="">
          <xdr:nvSpPr>
            <xdr:cNvPr id="1503" name="Check Box 479" hidden="1">
              <a:extLst>
                <a:ext uri="{63B3BB69-23CF-44E3-9099-C40C66FF867C}">
                  <a14:compatExt spid="_x0000_s1503"/>
                </a:ext>
                <a:ext uri="{FF2B5EF4-FFF2-40B4-BE49-F238E27FC236}">
                  <a16:creationId xmlns:a16="http://schemas.microsoft.com/office/drawing/2014/main" id="{00000000-0008-0000-0100-0000D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Premium Spirits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66</xdr:row>
          <xdr:rowOff>19050</xdr:rowOff>
        </xdr:from>
        <xdr:to>
          <xdr:col>24</xdr:col>
          <xdr:colOff>95250</xdr:colOff>
          <xdr:row>68</xdr:row>
          <xdr:rowOff>38099</xdr:rowOff>
        </xdr:to>
        <xdr:sp macro="" textlink="">
          <xdr:nvSpPr>
            <xdr:cNvPr id="1504" name="Check Box 480" hidden="1">
              <a:extLst>
                <a:ext uri="{63B3BB69-23CF-44E3-9099-C40C66FF867C}">
                  <a14:compatExt spid="_x0000_s1504"/>
                </a:ext>
                <a:ext uri="{FF2B5EF4-FFF2-40B4-BE49-F238E27FC236}">
                  <a16:creationId xmlns:a16="http://schemas.microsoft.com/office/drawing/2014/main" id="{00000000-0008-0000-0100-0000E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Soft Drinks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67</xdr:row>
          <xdr:rowOff>171450</xdr:rowOff>
        </xdr:from>
        <xdr:to>
          <xdr:col>24</xdr:col>
          <xdr:colOff>95250</xdr:colOff>
          <xdr:row>69</xdr:row>
          <xdr:rowOff>57150</xdr:rowOff>
        </xdr:to>
        <xdr:sp macro="" textlink="">
          <xdr:nvSpPr>
            <xdr:cNvPr id="1505" name="Check Box 481" hidden="1">
              <a:extLst>
                <a:ext uri="{63B3BB69-23CF-44E3-9099-C40C66FF867C}">
                  <a14:compatExt spid="_x0000_s1505"/>
                </a:ext>
                <a:ext uri="{FF2B5EF4-FFF2-40B4-BE49-F238E27FC236}">
                  <a16:creationId xmlns:a16="http://schemas.microsoft.com/office/drawing/2014/main" id="{00000000-0008-0000-0100-0000E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Mineral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64</xdr:row>
          <xdr:rowOff>0</xdr:rowOff>
        </xdr:from>
        <xdr:to>
          <xdr:col>19</xdr:col>
          <xdr:colOff>238125</xdr:colOff>
          <xdr:row>65</xdr:row>
          <xdr:rowOff>66674</xdr:rowOff>
        </xdr:to>
        <xdr:sp macro="" textlink="">
          <xdr:nvSpPr>
            <xdr:cNvPr id="1506" name="Check Box 482" hidden="1">
              <a:extLst>
                <a:ext uri="{63B3BB69-23CF-44E3-9099-C40C66FF867C}">
                  <a14:compatExt spid="_x0000_s1506"/>
                </a:ext>
                <a:ext uri="{FF2B5EF4-FFF2-40B4-BE49-F238E27FC236}">
                  <a16:creationId xmlns:a16="http://schemas.microsoft.com/office/drawing/2014/main" id="{00000000-0008-0000-0100-0000E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Champagne/Sparkling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64</xdr:row>
          <xdr:rowOff>9525</xdr:rowOff>
        </xdr:from>
        <xdr:to>
          <xdr:col>24</xdr:col>
          <xdr:colOff>95250</xdr:colOff>
          <xdr:row>65</xdr:row>
          <xdr:rowOff>66674</xdr:rowOff>
        </xdr:to>
        <xdr:sp macro="" textlink="">
          <xdr:nvSpPr>
            <xdr:cNvPr id="1507" name="Check Box 483" hidden="1">
              <a:extLst>
                <a:ext uri="{63B3BB69-23CF-44E3-9099-C40C66FF867C}">
                  <a14:compatExt spid="_x0000_s1507"/>
                </a:ext>
                <a:ext uri="{FF2B5EF4-FFF2-40B4-BE49-F238E27FC236}">
                  <a16:creationId xmlns:a16="http://schemas.microsoft.com/office/drawing/2014/main" id="{00000000-0008-0000-0100-0000E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Bottled Beers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64</xdr:row>
          <xdr:rowOff>171450</xdr:rowOff>
        </xdr:from>
        <xdr:to>
          <xdr:col>22</xdr:col>
          <xdr:colOff>228600</xdr:colOff>
          <xdr:row>67</xdr:row>
          <xdr:rowOff>47625</xdr:rowOff>
        </xdr:to>
        <xdr:sp macro="" textlink="">
          <xdr:nvSpPr>
            <xdr:cNvPr id="1508" name="Check Box 484" hidden="1">
              <a:extLst>
                <a:ext uri="{63B3BB69-23CF-44E3-9099-C40C66FF867C}">
                  <a14:compatExt spid="_x0000_s1508"/>
                </a:ext>
                <a:ext uri="{FF2B5EF4-FFF2-40B4-BE49-F238E27FC236}">
                  <a16:creationId xmlns:a16="http://schemas.microsoft.com/office/drawing/2014/main" id="{00000000-0008-0000-0100-0000E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Fruit Juice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66</xdr:row>
          <xdr:rowOff>19050</xdr:rowOff>
        </xdr:from>
        <xdr:to>
          <xdr:col>19</xdr:col>
          <xdr:colOff>228600</xdr:colOff>
          <xdr:row>68</xdr:row>
          <xdr:rowOff>47624</xdr:rowOff>
        </xdr:to>
        <xdr:sp macro="" textlink="">
          <xdr:nvSpPr>
            <xdr:cNvPr id="1509" name="Check Box 485" hidden="1">
              <a:extLst>
                <a:ext uri="{63B3BB69-23CF-44E3-9099-C40C66FF867C}">
                  <a14:compatExt spid="_x0000_s1509"/>
                </a:ext>
                <a:ext uri="{FF2B5EF4-FFF2-40B4-BE49-F238E27FC236}">
                  <a16:creationId xmlns:a16="http://schemas.microsoft.com/office/drawing/2014/main" id="{00000000-0008-0000-0100-0000E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House Pouring Spirits</a:t>
              </a:r>
            </a:p>
          </xdr:txBody>
        </xdr:sp>
        <xdr:clientData/>
      </xdr:twoCellAnchor>
    </mc:Choice>
    <mc:Fallback/>
  </mc:AlternateContent>
  <xdr:oneCellAnchor>
    <xdr:from>
      <xdr:col>24</xdr:col>
      <xdr:colOff>28575</xdr:colOff>
      <xdr:row>57</xdr:row>
      <xdr:rowOff>9525</xdr:rowOff>
    </xdr:from>
    <xdr:ext cx="565277" cy="734635"/>
    <xdr:pic>
      <xdr:nvPicPr>
        <xdr:cNvPr id="65" name="Picture 64" descr="Related image">
          <a:hlinkClick xmlns:r="http://schemas.openxmlformats.org/officeDocument/2006/relationships" r:id="rId8"/>
          <a:extLst>
            <a:ext uri="{FF2B5EF4-FFF2-40B4-BE49-F238E27FC236}">
              <a16:creationId xmlns:a16="http://schemas.microsoft.com/office/drawing/2014/main" id="{00000000-0008-0000-0100-000041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43775" y="8458200"/>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26504</xdr:colOff>
      <xdr:row>108</xdr:row>
      <xdr:rowOff>0</xdr:rowOff>
    </xdr:from>
    <xdr:ext cx="565277" cy="734635"/>
    <xdr:pic>
      <xdr:nvPicPr>
        <xdr:cNvPr id="2" name="Picture 1" descr="Related image">
          <a:hlinkClick xmlns:r="http://schemas.openxmlformats.org/officeDocument/2006/relationships" r:id="rId9"/>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64464" y="16337280"/>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1</xdr:col>
          <xdr:colOff>228600</xdr:colOff>
          <xdr:row>107</xdr:row>
          <xdr:rowOff>171450</xdr:rowOff>
        </xdr:from>
        <xdr:to>
          <xdr:col>3</xdr:col>
          <xdr:colOff>104775</xdr:colOff>
          <xdr:row>109</xdr:row>
          <xdr:rowOff>28575</xdr:rowOff>
        </xdr:to>
        <xdr:sp macro="" textlink="">
          <xdr:nvSpPr>
            <xdr:cNvPr id="1511" name="Check Box 487" hidden="1">
              <a:extLst>
                <a:ext uri="{63B3BB69-23CF-44E3-9099-C40C66FF867C}">
                  <a14:compatExt spid="_x0000_s1511"/>
                </a:ext>
                <a:ext uri="{FF2B5EF4-FFF2-40B4-BE49-F238E27FC236}">
                  <a16:creationId xmlns:a16="http://schemas.microsoft.com/office/drawing/2014/main" id="{00000000-0008-0000-0100-0000E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107</xdr:row>
          <xdr:rowOff>171450</xdr:rowOff>
        </xdr:from>
        <xdr:to>
          <xdr:col>5</xdr:col>
          <xdr:colOff>104775</xdr:colOff>
          <xdr:row>109</xdr:row>
          <xdr:rowOff>19050</xdr:rowOff>
        </xdr:to>
        <xdr:sp macro="" textlink="">
          <xdr:nvSpPr>
            <xdr:cNvPr id="1512" name="Check Box 488" hidden="1">
              <a:extLst>
                <a:ext uri="{63B3BB69-23CF-44E3-9099-C40C66FF867C}">
                  <a14:compatExt spid="_x0000_s1512"/>
                </a:ext>
                <a:ext uri="{FF2B5EF4-FFF2-40B4-BE49-F238E27FC236}">
                  <a16:creationId xmlns:a16="http://schemas.microsoft.com/office/drawing/2014/main" id="{00000000-0008-0000-0100-0000E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108</xdr:row>
          <xdr:rowOff>0</xdr:rowOff>
        </xdr:from>
        <xdr:to>
          <xdr:col>7</xdr:col>
          <xdr:colOff>95250</xdr:colOff>
          <xdr:row>109</xdr:row>
          <xdr:rowOff>19051</xdr:rowOff>
        </xdr:to>
        <xdr:sp macro="" textlink="">
          <xdr:nvSpPr>
            <xdr:cNvPr id="1513" name="Check Box 489" hidden="1">
              <a:extLst>
                <a:ext uri="{63B3BB69-23CF-44E3-9099-C40C66FF867C}">
                  <a14:compatExt spid="_x0000_s1513"/>
                </a:ext>
                <a:ext uri="{FF2B5EF4-FFF2-40B4-BE49-F238E27FC236}">
                  <a16:creationId xmlns:a16="http://schemas.microsoft.com/office/drawing/2014/main" id="{00000000-0008-0000-0100-0000E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Likely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111</xdr:row>
          <xdr:rowOff>0</xdr:rowOff>
        </xdr:from>
        <xdr:to>
          <xdr:col>4</xdr:col>
          <xdr:colOff>304800</xdr:colOff>
          <xdr:row>112</xdr:row>
          <xdr:rowOff>19051</xdr:rowOff>
        </xdr:to>
        <xdr:sp macro="" textlink="">
          <xdr:nvSpPr>
            <xdr:cNvPr id="1514" name="Check Box 490" hidden="1">
              <a:extLst>
                <a:ext uri="{63B3BB69-23CF-44E3-9099-C40C66FF867C}">
                  <a14:compatExt spid="_x0000_s1514"/>
                </a:ext>
                <a:ext uri="{FF2B5EF4-FFF2-40B4-BE49-F238E27FC236}">
                  <a16:creationId xmlns:a16="http://schemas.microsoft.com/office/drawing/2014/main" id="{00000000-0008-0000-0100-0000E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Hearing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111</xdr:row>
          <xdr:rowOff>171450</xdr:rowOff>
        </xdr:from>
        <xdr:to>
          <xdr:col>4</xdr:col>
          <xdr:colOff>304800</xdr:colOff>
          <xdr:row>112</xdr:row>
          <xdr:rowOff>171451</xdr:rowOff>
        </xdr:to>
        <xdr:sp macro="" textlink="">
          <xdr:nvSpPr>
            <xdr:cNvPr id="1515" name="Check Box 491" hidden="1">
              <a:extLst>
                <a:ext uri="{63B3BB69-23CF-44E3-9099-C40C66FF867C}">
                  <a14:compatExt spid="_x0000_s1515"/>
                </a:ext>
                <a:ext uri="{FF2B5EF4-FFF2-40B4-BE49-F238E27FC236}">
                  <a16:creationId xmlns:a16="http://schemas.microsoft.com/office/drawing/2014/main" id="{00000000-0008-0000-0100-0000E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Mobility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111</xdr:row>
          <xdr:rowOff>0</xdr:rowOff>
        </xdr:from>
        <xdr:to>
          <xdr:col>9</xdr:col>
          <xdr:colOff>9525</xdr:colOff>
          <xdr:row>112</xdr:row>
          <xdr:rowOff>9526</xdr:rowOff>
        </xdr:to>
        <xdr:sp macro="" textlink="">
          <xdr:nvSpPr>
            <xdr:cNvPr id="1516" name="Check Box 492" hidden="1">
              <a:extLst>
                <a:ext uri="{63B3BB69-23CF-44E3-9099-C40C66FF867C}">
                  <a14:compatExt spid="_x0000_s1516"/>
                </a:ext>
                <a:ext uri="{FF2B5EF4-FFF2-40B4-BE49-F238E27FC236}">
                  <a16:creationId xmlns:a16="http://schemas.microsoft.com/office/drawing/2014/main" id="{00000000-0008-0000-0100-0000E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Visual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111</xdr:row>
          <xdr:rowOff>161925</xdr:rowOff>
        </xdr:from>
        <xdr:to>
          <xdr:col>10</xdr:col>
          <xdr:colOff>57150</xdr:colOff>
          <xdr:row>113</xdr:row>
          <xdr:rowOff>19050</xdr:rowOff>
        </xdr:to>
        <xdr:sp macro="" textlink="">
          <xdr:nvSpPr>
            <xdr:cNvPr id="1517" name="Check Box 493" hidden="1">
              <a:extLst>
                <a:ext uri="{63B3BB69-23CF-44E3-9099-C40C66FF867C}">
                  <a14:compatExt spid="_x0000_s1517"/>
                </a:ext>
                <a:ext uri="{FF2B5EF4-FFF2-40B4-BE49-F238E27FC236}">
                  <a16:creationId xmlns:a16="http://schemas.microsoft.com/office/drawing/2014/main" id="{00000000-0008-0000-0100-0000E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Neurodivergent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111</xdr:row>
          <xdr:rowOff>9525</xdr:rowOff>
        </xdr:from>
        <xdr:to>
          <xdr:col>12</xdr:col>
          <xdr:colOff>295275</xdr:colOff>
          <xdr:row>112</xdr:row>
          <xdr:rowOff>1</xdr:rowOff>
        </xdr:to>
        <xdr:sp macro="" textlink="">
          <xdr:nvSpPr>
            <xdr:cNvPr id="1518" name="Check Box 494" hidden="1">
              <a:extLst>
                <a:ext uri="{63B3BB69-23CF-44E3-9099-C40C66FF867C}">
                  <a14:compatExt spid="_x0000_s1518"/>
                </a:ext>
                <a:ext uri="{FF2B5EF4-FFF2-40B4-BE49-F238E27FC236}">
                  <a16:creationId xmlns:a16="http://schemas.microsoft.com/office/drawing/2014/main" id="{00000000-0008-0000-0100-0000E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Other support</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2.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www.parliament.uk/cs-privacy"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tabSelected="1" view="pageLayout" zoomScale="85" zoomScaleNormal="100" zoomScalePageLayoutView="85" workbookViewId="0">
      <selection activeCell="A4" sqref="A4"/>
    </sheetView>
  </sheetViews>
  <sheetFormatPr defaultColWidth="8.85546875" defaultRowHeight="15" x14ac:dyDescent="0.25"/>
  <cols>
    <col min="1" max="1" width="87.28515625" style="14" customWidth="1"/>
    <col min="2" max="256" width="8.85546875" style="14"/>
    <col min="257" max="257" width="87.28515625" style="14" customWidth="1"/>
    <col min="258" max="512" width="8.85546875" style="14"/>
    <col min="513" max="513" width="87.28515625" style="14" customWidth="1"/>
    <col min="514" max="768" width="8.85546875" style="14"/>
    <col min="769" max="769" width="87.28515625" style="14" customWidth="1"/>
    <col min="770" max="1024" width="8.85546875" style="14"/>
    <col min="1025" max="1025" width="87.28515625" style="14" customWidth="1"/>
    <col min="1026" max="1280" width="8.85546875" style="14"/>
    <col min="1281" max="1281" width="87.28515625" style="14" customWidth="1"/>
    <col min="1282" max="1536" width="8.85546875" style="14"/>
    <col min="1537" max="1537" width="87.28515625" style="14" customWidth="1"/>
    <col min="1538" max="1792" width="8.85546875" style="14"/>
    <col min="1793" max="1793" width="87.28515625" style="14" customWidth="1"/>
    <col min="1794" max="2048" width="8.85546875" style="14"/>
    <col min="2049" max="2049" width="87.28515625" style="14" customWidth="1"/>
    <col min="2050" max="2304" width="8.85546875" style="14"/>
    <col min="2305" max="2305" width="87.28515625" style="14" customWidth="1"/>
    <col min="2306" max="2560" width="8.85546875" style="14"/>
    <col min="2561" max="2561" width="87.28515625" style="14" customWidth="1"/>
    <col min="2562" max="2816" width="8.85546875" style="14"/>
    <col min="2817" max="2817" width="87.28515625" style="14" customWidth="1"/>
    <col min="2818" max="3072" width="8.85546875" style="14"/>
    <col min="3073" max="3073" width="87.28515625" style="14" customWidth="1"/>
    <col min="3074" max="3328" width="8.85546875" style="14"/>
    <col min="3329" max="3329" width="87.28515625" style="14" customWidth="1"/>
    <col min="3330" max="3584" width="8.85546875" style="14"/>
    <col min="3585" max="3585" width="87.28515625" style="14" customWidth="1"/>
    <col min="3586" max="3840" width="8.85546875" style="14"/>
    <col min="3841" max="3841" width="87.28515625" style="14" customWidth="1"/>
    <col min="3842" max="4096" width="8.85546875" style="14"/>
    <col min="4097" max="4097" width="87.28515625" style="14" customWidth="1"/>
    <col min="4098" max="4352" width="8.85546875" style="14"/>
    <col min="4353" max="4353" width="87.28515625" style="14" customWidth="1"/>
    <col min="4354" max="4608" width="8.85546875" style="14"/>
    <col min="4609" max="4609" width="87.28515625" style="14" customWidth="1"/>
    <col min="4610" max="4864" width="8.85546875" style="14"/>
    <col min="4865" max="4865" width="87.28515625" style="14" customWidth="1"/>
    <col min="4866" max="5120" width="8.85546875" style="14"/>
    <col min="5121" max="5121" width="87.28515625" style="14" customWidth="1"/>
    <col min="5122" max="5376" width="8.85546875" style="14"/>
    <col min="5377" max="5377" width="87.28515625" style="14" customWidth="1"/>
    <col min="5378" max="5632" width="8.85546875" style="14"/>
    <col min="5633" max="5633" width="87.28515625" style="14" customWidth="1"/>
    <col min="5634" max="5888" width="8.85546875" style="14"/>
    <col min="5889" max="5889" width="87.28515625" style="14" customWidth="1"/>
    <col min="5890" max="6144" width="8.85546875" style="14"/>
    <col min="6145" max="6145" width="87.28515625" style="14" customWidth="1"/>
    <col min="6146" max="6400" width="8.85546875" style="14"/>
    <col min="6401" max="6401" width="87.28515625" style="14" customWidth="1"/>
    <col min="6402" max="6656" width="8.85546875" style="14"/>
    <col min="6657" max="6657" width="87.28515625" style="14" customWidth="1"/>
    <col min="6658" max="6912" width="8.85546875" style="14"/>
    <col min="6913" max="6913" width="87.28515625" style="14" customWidth="1"/>
    <col min="6914" max="7168" width="8.85546875" style="14"/>
    <col min="7169" max="7169" width="87.28515625" style="14" customWidth="1"/>
    <col min="7170" max="7424" width="8.85546875" style="14"/>
    <col min="7425" max="7425" width="87.28515625" style="14" customWidth="1"/>
    <col min="7426" max="7680" width="8.85546875" style="14"/>
    <col min="7681" max="7681" width="87.28515625" style="14" customWidth="1"/>
    <col min="7682" max="7936" width="8.85546875" style="14"/>
    <col min="7937" max="7937" width="87.28515625" style="14" customWidth="1"/>
    <col min="7938" max="8192" width="8.85546875" style="14"/>
    <col min="8193" max="8193" width="87.28515625" style="14" customWidth="1"/>
    <col min="8194" max="8448" width="8.85546875" style="14"/>
    <col min="8449" max="8449" width="87.28515625" style="14" customWidth="1"/>
    <col min="8450" max="8704" width="8.85546875" style="14"/>
    <col min="8705" max="8705" width="87.28515625" style="14" customWidth="1"/>
    <col min="8706" max="8960" width="8.85546875" style="14"/>
    <col min="8961" max="8961" width="87.28515625" style="14" customWidth="1"/>
    <col min="8962" max="9216" width="8.85546875" style="14"/>
    <col min="9217" max="9217" width="87.28515625" style="14" customWidth="1"/>
    <col min="9218" max="9472" width="8.85546875" style="14"/>
    <col min="9473" max="9473" width="87.28515625" style="14" customWidth="1"/>
    <col min="9474" max="9728" width="8.85546875" style="14"/>
    <col min="9729" max="9729" width="87.28515625" style="14" customWidth="1"/>
    <col min="9730" max="9984" width="8.85546875" style="14"/>
    <col min="9985" max="9985" width="87.28515625" style="14" customWidth="1"/>
    <col min="9986" max="10240" width="8.85546875" style="14"/>
    <col min="10241" max="10241" width="87.28515625" style="14" customWidth="1"/>
    <col min="10242" max="10496" width="8.85546875" style="14"/>
    <col min="10497" max="10497" width="87.28515625" style="14" customWidth="1"/>
    <col min="10498" max="10752" width="8.85546875" style="14"/>
    <col min="10753" max="10753" width="87.28515625" style="14" customWidth="1"/>
    <col min="10754" max="11008" width="8.85546875" style="14"/>
    <col min="11009" max="11009" width="87.28515625" style="14" customWidth="1"/>
    <col min="11010" max="11264" width="8.85546875" style="14"/>
    <col min="11265" max="11265" width="87.28515625" style="14" customWidth="1"/>
    <col min="11266" max="11520" width="8.85546875" style="14"/>
    <col min="11521" max="11521" width="87.28515625" style="14" customWidth="1"/>
    <col min="11522" max="11776" width="8.85546875" style="14"/>
    <col min="11777" max="11777" width="87.28515625" style="14" customWidth="1"/>
    <col min="11778" max="12032" width="8.85546875" style="14"/>
    <col min="12033" max="12033" width="87.28515625" style="14" customWidth="1"/>
    <col min="12034" max="12288" width="8.85546875" style="14"/>
    <col min="12289" max="12289" width="87.28515625" style="14" customWidth="1"/>
    <col min="12290" max="12544" width="8.85546875" style="14"/>
    <col min="12545" max="12545" width="87.28515625" style="14" customWidth="1"/>
    <col min="12546" max="12800" width="8.85546875" style="14"/>
    <col min="12801" max="12801" width="87.28515625" style="14" customWidth="1"/>
    <col min="12802" max="13056" width="8.85546875" style="14"/>
    <col min="13057" max="13057" width="87.28515625" style="14" customWidth="1"/>
    <col min="13058" max="13312" width="8.85546875" style="14"/>
    <col min="13313" max="13313" width="87.28515625" style="14" customWidth="1"/>
    <col min="13314" max="13568" width="8.85546875" style="14"/>
    <col min="13569" max="13569" width="87.28515625" style="14" customWidth="1"/>
    <col min="13570" max="13824" width="8.85546875" style="14"/>
    <col min="13825" max="13825" width="87.28515625" style="14" customWidth="1"/>
    <col min="13826" max="14080" width="8.85546875" style="14"/>
    <col min="14081" max="14081" width="87.28515625" style="14" customWidth="1"/>
    <col min="14082" max="14336" width="8.85546875" style="14"/>
    <col min="14337" max="14337" width="87.28515625" style="14" customWidth="1"/>
    <col min="14338" max="14592" width="8.85546875" style="14"/>
    <col min="14593" max="14593" width="87.28515625" style="14" customWidth="1"/>
    <col min="14594" max="14848" width="8.85546875" style="14"/>
    <col min="14849" max="14849" width="87.28515625" style="14" customWidth="1"/>
    <col min="14850" max="15104" width="8.85546875" style="14"/>
    <col min="15105" max="15105" width="87.28515625" style="14" customWidth="1"/>
    <col min="15106" max="15360" width="8.85546875" style="14"/>
    <col min="15361" max="15361" width="87.28515625" style="14" customWidth="1"/>
    <col min="15362" max="15616" width="8.85546875" style="14"/>
    <col min="15617" max="15617" width="87.28515625" style="14" customWidth="1"/>
    <col min="15618" max="15872" width="8.85546875" style="14"/>
    <col min="15873" max="15873" width="87.28515625" style="14" customWidth="1"/>
    <col min="15874" max="16128" width="8.85546875" style="14"/>
    <col min="16129" max="16129" width="87.28515625" style="14" customWidth="1"/>
    <col min="16130" max="16384" width="8.85546875" style="14"/>
  </cols>
  <sheetData>
    <row r="1" spans="1:1" ht="55.15" customHeight="1" x14ac:dyDescent="0.25">
      <c r="A1" s="13"/>
    </row>
    <row r="2" spans="1:1" x14ac:dyDescent="0.25">
      <c r="A2" s="13"/>
    </row>
    <row r="3" spans="1:1" ht="15.75" x14ac:dyDescent="0.25">
      <c r="A3" s="57" t="s">
        <v>13</v>
      </c>
    </row>
    <row r="4" spans="1:1" ht="409.15" customHeight="1" x14ac:dyDescent="0.25">
      <c r="A4" s="58" t="s">
        <v>139</v>
      </c>
    </row>
    <row r="5" spans="1:1" ht="15.75" x14ac:dyDescent="0.25">
      <c r="A5" s="15"/>
    </row>
    <row r="6" spans="1:1" ht="15.75" x14ac:dyDescent="0.25">
      <c r="A6" s="15"/>
    </row>
    <row r="7" spans="1:1" ht="15.75" x14ac:dyDescent="0.25">
      <c r="A7" s="15"/>
    </row>
  </sheetData>
  <sheetProtection selectLockedCells="1" selectUnlockedCells="1"/>
  <pageMargins left="0.7" right="0.7" top="0.75" bottom="0.75" header="0.3" footer="0.3"/>
  <pageSetup paperSize="9" orientation="portrait"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92D050"/>
  </sheetPr>
  <dimension ref="A1:AO180"/>
  <sheetViews>
    <sheetView showGridLines="0" zoomScale="115" zoomScaleNormal="115" workbookViewId="0">
      <selection activeCell="B12" sqref="B12:C12"/>
    </sheetView>
  </sheetViews>
  <sheetFormatPr defaultColWidth="9.140625" defaultRowHeight="15" x14ac:dyDescent="0.25"/>
  <cols>
    <col min="1" max="24" width="4.5703125" style="6" customWidth="1"/>
    <col min="25" max="16384" width="9.140625" style="6"/>
  </cols>
  <sheetData>
    <row r="1" spans="1:29" s="18" customFormat="1" ht="41.45" customHeight="1" thickTop="1" x14ac:dyDescent="0.2">
      <c r="A1" s="87"/>
      <c r="B1" s="88"/>
      <c r="C1" s="88"/>
      <c r="D1" s="88"/>
      <c r="E1" s="88"/>
      <c r="F1" s="88"/>
      <c r="G1" s="88"/>
      <c r="H1" s="88"/>
      <c r="I1" s="88"/>
      <c r="J1" s="88"/>
      <c r="K1" s="89" t="s">
        <v>17</v>
      </c>
      <c r="L1" s="90"/>
      <c r="M1" s="91"/>
      <c r="N1" s="89" t="s">
        <v>18</v>
      </c>
      <c r="O1" s="90"/>
      <c r="P1" s="90"/>
      <c r="Q1" s="90"/>
      <c r="R1" s="91"/>
      <c r="S1" s="89" t="s">
        <v>19</v>
      </c>
      <c r="T1" s="90"/>
      <c r="U1" s="90"/>
      <c r="V1" s="92"/>
    </row>
    <row r="2" spans="1:29" s="19" customFormat="1" ht="14.45" customHeight="1" x14ac:dyDescent="0.2">
      <c r="A2" s="60" t="s">
        <v>99</v>
      </c>
      <c r="B2" s="61"/>
      <c r="C2" s="61"/>
      <c r="D2" s="61"/>
      <c r="E2" s="61"/>
      <c r="F2" s="61"/>
      <c r="G2" s="61"/>
      <c r="H2" s="61"/>
      <c r="I2" s="61"/>
      <c r="J2" s="61"/>
      <c r="K2" s="62">
        <f>SUM(S2)/1.2</f>
        <v>0</v>
      </c>
      <c r="L2" s="63"/>
      <c r="M2" s="64"/>
      <c r="N2" s="62">
        <f>SUM(K2*20%)</f>
        <v>0</v>
      </c>
      <c r="O2" s="63"/>
      <c r="P2" s="63"/>
      <c r="Q2" s="65">
        <v>0.2</v>
      </c>
      <c r="R2" s="66"/>
      <c r="S2" s="62">
        <f>SUM(AC29)</f>
        <v>0</v>
      </c>
      <c r="T2" s="63"/>
      <c r="U2" s="63"/>
      <c r="V2" s="67"/>
    </row>
    <row r="3" spans="1:29" s="19" customFormat="1" ht="14.45" customHeight="1" x14ac:dyDescent="0.2">
      <c r="A3" s="60" t="s">
        <v>100</v>
      </c>
      <c r="B3" s="61"/>
      <c r="C3" s="61"/>
      <c r="D3" s="61"/>
      <c r="E3" s="61"/>
      <c r="F3" s="61"/>
      <c r="G3" s="61"/>
      <c r="H3" s="61"/>
      <c r="I3" s="61"/>
      <c r="J3" s="61"/>
      <c r="K3" s="62">
        <f>SUM(S3)/1.2</f>
        <v>0</v>
      </c>
      <c r="L3" s="63"/>
      <c r="M3" s="64"/>
      <c r="N3" s="62">
        <f>SUM(K3*20%)</f>
        <v>0</v>
      </c>
      <c r="O3" s="63"/>
      <c r="P3" s="63"/>
      <c r="Q3" s="65">
        <v>0.2</v>
      </c>
      <c r="R3" s="66"/>
      <c r="S3" s="62">
        <f>SUM(V72,V74,V76,V78)</f>
        <v>0</v>
      </c>
      <c r="T3" s="63"/>
      <c r="U3" s="63"/>
      <c r="V3" s="67"/>
    </row>
    <row r="4" spans="1:29" s="19" customFormat="1" ht="14.45" customHeight="1" x14ac:dyDescent="0.2">
      <c r="A4" s="60" t="s">
        <v>168</v>
      </c>
      <c r="B4" s="61"/>
      <c r="C4" s="61"/>
      <c r="D4" s="61"/>
      <c r="E4" s="61"/>
      <c r="F4" s="61"/>
      <c r="G4" s="61"/>
      <c r="H4" s="61"/>
      <c r="I4" s="61"/>
      <c r="J4" s="61"/>
      <c r="K4" s="62">
        <f>SUM(K2:M3)*12.5%</f>
        <v>0</v>
      </c>
      <c r="L4" s="63"/>
      <c r="M4" s="64"/>
      <c r="N4" s="62">
        <f>SUM(K4*20%)</f>
        <v>0</v>
      </c>
      <c r="O4" s="63"/>
      <c r="P4" s="63"/>
      <c r="Q4" s="65">
        <v>0.2</v>
      </c>
      <c r="R4" s="66"/>
      <c r="S4" s="62">
        <f>SUM(K4:P4)</f>
        <v>0</v>
      </c>
      <c r="T4" s="63"/>
      <c r="U4" s="63"/>
      <c r="V4" s="67"/>
    </row>
    <row r="5" spans="1:29" s="19" customFormat="1" ht="14.45" customHeight="1" x14ac:dyDescent="0.2">
      <c r="A5" s="93" t="s">
        <v>20</v>
      </c>
      <c r="B5" s="94"/>
      <c r="C5" s="94"/>
      <c r="D5" s="94"/>
      <c r="E5" s="94"/>
      <c r="F5" s="94"/>
      <c r="G5" s="94"/>
      <c r="H5" s="94"/>
      <c r="I5" s="94"/>
      <c r="J5" s="94"/>
      <c r="K5" s="62">
        <f>SUM(S5)/1.2</f>
        <v>0</v>
      </c>
      <c r="L5" s="63"/>
      <c r="M5" s="64"/>
      <c r="N5" s="62">
        <f>SUM(K5*20%)</f>
        <v>0</v>
      </c>
      <c r="O5" s="63"/>
      <c r="P5" s="63"/>
      <c r="Q5" s="65">
        <v>0.2</v>
      </c>
      <c r="R5" s="66"/>
      <c r="S5" s="62">
        <f>SUM(V120,V122,V124,V126)</f>
        <v>0</v>
      </c>
      <c r="T5" s="63"/>
      <c r="U5" s="63"/>
      <c r="V5" s="67"/>
    </row>
    <row r="6" spans="1:29" s="19" customFormat="1" ht="15" customHeight="1" thickBot="1" x14ac:dyDescent="0.25">
      <c r="A6" s="99" t="s">
        <v>21</v>
      </c>
      <c r="B6" s="100"/>
      <c r="C6" s="100"/>
      <c r="D6" s="100"/>
      <c r="E6" s="100"/>
      <c r="F6" s="100"/>
      <c r="G6" s="100"/>
      <c r="H6" s="100"/>
      <c r="I6" s="100"/>
      <c r="J6" s="100"/>
      <c r="K6" s="101">
        <f>SUM(K2:M5)</f>
        <v>0</v>
      </c>
      <c r="L6" s="102"/>
      <c r="M6" s="103"/>
      <c r="N6" s="101">
        <f>SUM(N2:P5)</f>
        <v>0</v>
      </c>
      <c r="O6" s="102"/>
      <c r="P6" s="103"/>
      <c r="Q6" s="20"/>
      <c r="R6" s="20"/>
      <c r="S6" s="104">
        <f>SUM(S2:V5)</f>
        <v>0</v>
      </c>
      <c r="T6" s="105"/>
      <c r="U6" s="105"/>
      <c r="V6" s="106"/>
    </row>
    <row r="7" spans="1:29" s="19" customFormat="1" ht="30" customHeight="1" thickTop="1" x14ac:dyDescent="0.2">
      <c r="A7" s="107" t="s">
        <v>39</v>
      </c>
      <c r="B7" s="107"/>
      <c r="C7" s="107"/>
      <c r="D7" s="107"/>
      <c r="E7" s="107"/>
      <c r="F7" s="107"/>
      <c r="G7" s="107"/>
      <c r="H7" s="107"/>
      <c r="I7" s="107"/>
      <c r="J7" s="107"/>
      <c r="K7" s="107"/>
      <c r="L7" s="107"/>
      <c r="M7" s="107"/>
      <c r="N7" s="107"/>
      <c r="O7" s="107"/>
      <c r="P7" s="107"/>
      <c r="Q7" s="107"/>
      <c r="R7" s="107"/>
      <c r="S7" s="107"/>
      <c r="T7" s="107"/>
      <c r="U7" s="107"/>
      <c r="V7" s="107"/>
      <c r="W7" s="107"/>
      <c r="X7" s="107"/>
      <c r="AC7" s="21"/>
    </row>
    <row r="8" spans="1:29" s="19" customFormat="1" ht="14.25" x14ac:dyDescent="0.2">
      <c r="A8" s="95" t="s">
        <v>22</v>
      </c>
      <c r="B8" s="95"/>
      <c r="C8" s="95"/>
      <c r="D8" s="95"/>
      <c r="E8" s="95"/>
      <c r="F8" s="95"/>
      <c r="G8" s="95"/>
      <c r="H8" s="95"/>
      <c r="I8" s="95"/>
      <c r="J8" s="95"/>
      <c r="K8" s="95"/>
      <c r="L8" s="95"/>
      <c r="M8" s="95"/>
      <c r="N8" s="95"/>
      <c r="O8" s="95"/>
      <c r="P8" s="95"/>
      <c r="Q8" s="95"/>
      <c r="R8" s="95"/>
      <c r="S8" s="95"/>
      <c r="T8" s="95"/>
      <c r="U8" s="95"/>
      <c r="V8" s="95"/>
      <c r="W8" s="95"/>
      <c r="X8" s="95"/>
    </row>
    <row r="9" spans="1:29" s="19" customFormat="1" ht="21" customHeight="1" x14ac:dyDescent="0.2">
      <c r="A9" s="71" t="s">
        <v>23</v>
      </c>
      <c r="B9" s="71"/>
      <c r="C9" s="71"/>
      <c r="D9" s="71"/>
      <c r="E9" s="71"/>
      <c r="F9" s="71"/>
      <c r="G9" s="71"/>
      <c r="H9" s="71"/>
      <c r="I9" s="71"/>
      <c r="J9" s="71"/>
      <c r="K9" s="71"/>
      <c r="L9" s="71"/>
      <c r="M9" s="71"/>
      <c r="N9" s="71"/>
      <c r="O9" s="71"/>
      <c r="P9" s="71"/>
      <c r="Q9" s="71"/>
      <c r="R9" s="71"/>
      <c r="S9" s="71"/>
      <c r="T9" s="71"/>
      <c r="U9" s="71"/>
      <c r="V9" s="71"/>
      <c r="W9" s="71"/>
      <c r="X9" s="71"/>
    </row>
    <row r="10" spans="1:29" s="19" customFormat="1" ht="3" customHeight="1" x14ac:dyDescent="0.2">
      <c r="A10" s="22"/>
      <c r="B10" s="22"/>
      <c r="C10" s="22"/>
      <c r="D10" s="22"/>
      <c r="E10" s="22"/>
      <c r="F10" s="22"/>
      <c r="G10" s="22"/>
      <c r="H10" s="22"/>
      <c r="I10" s="22"/>
      <c r="J10" s="22"/>
      <c r="K10" s="22"/>
      <c r="L10" s="22"/>
      <c r="M10" s="22"/>
      <c r="N10" s="22"/>
      <c r="O10" s="22"/>
      <c r="P10" s="22"/>
      <c r="Q10" s="22"/>
      <c r="R10" s="22"/>
      <c r="S10" s="22"/>
      <c r="T10" s="22"/>
      <c r="U10" s="22"/>
      <c r="V10" s="22"/>
      <c r="W10" s="22"/>
      <c r="X10" s="22"/>
    </row>
    <row r="11" spans="1:29" s="19" customFormat="1" thickBot="1" x14ac:dyDescent="0.25">
      <c r="A11" s="22"/>
      <c r="B11" s="23" t="s">
        <v>24</v>
      </c>
      <c r="C11" s="22"/>
      <c r="D11" s="22"/>
      <c r="E11" s="23" t="s">
        <v>25</v>
      </c>
      <c r="F11" s="22"/>
      <c r="G11" s="22"/>
      <c r="H11" s="22"/>
      <c r="I11" s="23" t="s">
        <v>26</v>
      </c>
      <c r="J11" s="22"/>
      <c r="K11" s="22"/>
      <c r="L11" s="22"/>
      <c r="M11" s="22"/>
      <c r="N11" s="22"/>
      <c r="O11" s="22"/>
      <c r="P11" s="22"/>
      <c r="Q11" s="22"/>
      <c r="R11" s="23" t="s">
        <v>27</v>
      </c>
      <c r="S11" s="22"/>
      <c r="T11" s="22"/>
      <c r="U11" s="22"/>
      <c r="V11" s="22"/>
      <c r="W11" s="22"/>
      <c r="X11" s="22"/>
    </row>
    <row r="12" spans="1:29" s="19" customFormat="1" thickBot="1" x14ac:dyDescent="0.25">
      <c r="A12" s="22"/>
      <c r="B12" s="96"/>
      <c r="C12" s="97"/>
      <c r="D12" s="22"/>
      <c r="E12" s="98" t="s">
        <v>28</v>
      </c>
      <c r="F12" s="98"/>
      <c r="G12" s="98"/>
      <c r="H12" s="22"/>
      <c r="I12" s="81"/>
      <c r="J12" s="81"/>
      <c r="K12" s="81"/>
      <c r="L12" s="81"/>
      <c r="M12" s="81"/>
      <c r="N12" s="81"/>
      <c r="O12" s="81"/>
      <c r="P12" s="81"/>
      <c r="Q12" s="22"/>
      <c r="R12" s="81"/>
      <c r="S12" s="81"/>
      <c r="T12" s="81"/>
      <c r="U12" s="81"/>
      <c r="V12" s="81"/>
      <c r="W12" s="81"/>
      <c r="X12" s="22"/>
      <c r="Y12" s="24"/>
    </row>
    <row r="13" spans="1:29" s="19" customFormat="1" ht="6" customHeight="1" x14ac:dyDescent="0.2">
      <c r="A13" s="22"/>
      <c r="B13" s="22"/>
      <c r="C13" s="22"/>
      <c r="D13" s="22"/>
      <c r="E13" s="22"/>
      <c r="F13" s="22"/>
      <c r="G13" s="22"/>
      <c r="H13" s="22"/>
      <c r="I13" s="22"/>
      <c r="J13" s="22"/>
      <c r="K13" s="22"/>
      <c r="L13" s="22"/>
      <c r="M13" s="22"/>
      <c r="N13" s="22"/>
      <c r="O13" s="22"/>
      <c r="P13" s="22"/>
      <c r="Q13" s="22"/>
      <c r="R13" s="22"/>
      <c r="S13" s="22"/>
      <c r="T13" s="22"/>
      <c r="U13" s="22"/>
      <c r="V13" s="22"/>
      <c r="W13" s="22"/>
      <c r="X13" s="22"/>
      <c r="Y13" s="24"/>
    </row>
    <row r="14" spans="1:29" s="19" customFormat="1" ht="14.25" x14ac:dyDescent="0.2">
      <c r="A14" s="22"/>
      <c r="B14" s="23" t="s">
        <v>29</v>
      </c>
      <c r="C14" s="22"/>
      <c r="D14" s="22"/>
      <c r="E14" s="22"/>
      <c r="F14" s="22"/>
      <c r="G14" s="22"/>
      <c r="H14" s="22"/>
      <c r="I14" s="22"/>
      <c r="J14" s="22"/>
      <c r="K14" s="22"/>
      <c r="L14" s="22"/>
      <c r="M14" s="22"/>
      <c r="N14" s="22"/>
      <c r="O14" s="22"/>
      <c r="P14" s="22"/>
      <c r="Q14" s="22"/>
      <c r="R14" s="22"/>
      <c r="S14" s="22"/>
      <c r="T14" s="22"/>
      <c r="U14" s="22"/>
      <c r="V14" s="22"/>
      <c r="W14" s="22"/>
      <c r="X14" s="22"/>
    </row>
    <row r="15" spans="1:29" s="19" customFormat="1" ht="14.45" customHeight="1" x14ac:dyDescent="0.2">
      <c r="A15" s="22"/>
      <c r="B15" s="25" t="s">
        <v>30</v>
      </c>
      <c r="C15" s="22"/>
      <c r="D15" s="22"/>
      <c r="E15" s="22"/>
      <c r="F15" s="25" t="s">
        <v>31</v>
      </c>
      <c r="G15" s="22"/>
      <c r="H15" s="22"/>
      <c r="I15" s="22"/>
      <c r="J15" s="22"/>
      <c r="K15" s="22"/>
      <c r="L15" s="22"/>
      <c r="M15" s="73" t="s">
        <v>32</v>
      </c>
      <c r="N15" s="73"/>
      <c r="O15" s="73"/>
      <c r="P15" s="73"/>
      <c r="Q15" s="73"/>
      <c r="R15" s="73"/>
      <c r="S15" s="73"/>
      <c r="T15" s="73"/>
      <c r="U15" s="73"/>
      <c r="V15" s="73"/>
      <c r="W15" s="73"/>
      <c r="X15" s="22"/>
    </row>
    <row r="16" spans="1:29" s="19" customFormat="1" ht="14.25" x14ac:dyDescent="0.2">
      <c r="A16" s="22"/>
      <c r="B16" s="80"/>
      <c r="C16" s="80"/>
      <c r="D16" s="22"/>
      <c r="E16" s="22"/>
      <c r="F16" s="80"/>
      <c r="G16" s="80"/>
      <c r="H16" s="22"/>
      <c r="I16" s="22"/>
      <c r="J16" s="22"/>
      <c r="K16" s="22"/>
      <c r="L16" s="22"/>
      <c r="M16" s="73"/>
      <c r="N16" s="73"/>
      <c r="O16" s="73"/>
      <c r="P16" s="73"/>
      <c r="Q16" s="73"/>
      <c r="R16" s="73"/>
      <c r="S16" s="73"/>
      <c r="T16" s="73"/>
      <c r="U16" s="73"/>
      <c r="V16" s="73"/>
      <c r="W16" s="73"/>
      <c r="X16" s="22"/>
    </row>
    <row r="17" spans="1:41" s="19" customFormat="1" ht="6" customHeight="1" x14ac:dyDescent="0.2">
      <c r="A17" s="22"/>
      <c r="B17" s="22"/>
      <c r="C17" s="22"/>
      <c r="D17" s="22"/>
      <c r="E17" s="22"/>
      <c r="F17" s="22"/>
      <c r="G17" s="22"/>
      <c r="H17" s="22"/>
      <c r="I17" s="22"/>
      <c r="J17" s="22"/>
      <c r="K17" s="22"/>
      <c r="L17" s="22"/>
      <c r="M17" s="22"/>
      <c r="N17" s="22"/>
      <c r="O17" s="22"/>
      <c r="P17" s="22"/>
      <c r="Q17" s="22"/>
      <c r="R17" s="22"/>
      <c r="S17" s="22"/>
      <c r="T17" s="22"/>
      <c r="U17" s="22"/>
      <c r="V17" s="22"/>
      <c r="W17" s="22"/>
      <c r="X17" s="22"/>
    </row>
    <row r="18" spans="1:41" s="19" customFormat="1" ht="14.25" x14ac:dyDescent="0.2">
      <c r="A18" s="22"/>
      <c r="B18" s="23" t="s">
        <v>33</v>
      </c>
      <c r="C18" s="22"/>
      <c r="D18" s="22"/>
      <c r="E18" s="22"/>
      <c r="F18" s="22"/>
      <c r="G18" s="22"/>
      <c r="H18" s="22"/>
      <c r="I18" s="23" t="s">
        <v>34</v>
      </c>
      <c r="J18" s="22"/>
      <c r="K18" s="22"/>
      <c r="L18" s="22"/>
      <c r="M18" s="22"/>
      <c r="N18" s="23" t="s">
        <v>35</v>
      </c>
      <c r="O18" s="22"/>
      <c r="P18" s="22"/>
      <c r="Q18" s="22"/>
      <c r="R18" s="22"/>
      <c r="S18" s="22"/>
      <c r="T18" s="22"/>
      <c r="U18" s="22"/>
      <c r="V18" s="22"/>
      <c r="W18" s="22"/>
      <c r="X18" s="22"/>
    </row>
    <row r="19" spans="1:41" s="19" customFormat="1" ht="15" customHeight="1" x14ac:dyDescent="0.2">
      <c r="A19" s="22"/>
      <c r="B19" s="81"/>
      <c r="C19" s="81"/>
      <c r="D19" s="81"/>
      <c r="E19" s="81"/>
      <c r="F19" s="81"/>
      <c r="G19" s="81"/>
      <c r="H19" s="22"/>
      <c r="I19" s="81"/>
      <c r="J19" s="81"/>
      <c r="K19" s="81"/>
      <c r="L19" s="81"/>
      <c r="M19" s="22"/>
      <c r="N19" s="80"/>
      <c r="O19" s="80"/>
      <c r="P19" s="80"/>
      <c r="Q19" s="80"/>
      <c r="R19" s="80"/>
      <c r="S19" s="80"/>
      <c r="T19" s="80"/>
      <c r="U19" s="80"/>
      <c r="V19" s="82" t="s">
        <v>36</v>
      </c>
      <c r="W19" s="82"/>
      <c r="X19" s="82"/>
    </row>
    <row r="20" spans="1:41" s="19" customFormat="1" ht="6" customHeight="1" x14ac:dyDescent="0.2">
      <c r="A20" s="26"/>
      <c r="B20" s="26"/>
      <c r="C20" s="26"/>
      <c r="D20" s="26"/>
      <c r="E20" s="26"/>
      <c r="F20" s="26"/>
      <c r="G20" s="26"/>
      <c r="H20" s="26"/>
      <c r="I20" s="26"/>
      <c r="J20" s="26"/>
      <c r="K20" s="26"/>
      <c r="L20" s="26"/>
      <c r="M20" s="26"/>
      <c r="N20" s="26"/>
      <c r="O20" s="26"/>
      <c r="P20" s="26"/>
      <c r="Q20" s="26"/>
      <c r="R20" s="26"/>
      <c r="S20" s="26"/>
      <c r="T20" s="26"/>
      <c r="U20" s="26"/>
      <c r="V20" s="26"/>
      <c r="W20" s="26"/>
      <c r="X20" s="26"/>
    </row>
    <row r="21" spans="1:41" s="19" customFormat="1" ht="21" customHeight="1" x14ac:dyDescent="0.2">
      <c r="A21" s="71" t="s">
        <v>40</v>
      </c>
      <c r="B21" s="71"/>
      <c r="C21" s="71"/>
      <c r="D21" s="71"/>
      <c r="E21" s="71"/>
      <c r="F21" s="71"/>
      <c r="G21" s="71"/>
      <c r="H21" s="71"/>
      <c r="I21" s="71"/>
      <c r="J21" s="71"/>
      <c r="K21" s="71"/>
      <c r="L21" s="71"/>
      <c r="M21" s="71"/>
      <c r="N21" s="71"/>
      <c r="O21" s="71"/>
      <c r="P21" s="71"/>
      <c r="Q21" s="71"/>
      <c r="R21" s="71"/>
      <c r="S21" s="71"/>
      <c r="T21" s="71"/>
      <c r="U21" s="71"/>
      <c r="V21" s="71"/>
      <c r="W21" s="71"/>
      <c r="X21" s="71"/>
      <c r="AA21" s="27"/>
      <c r="AB21" s="27"/>
      <c r="AC21" s="27"/>
      <c r="AD21" s="27"/>
      <c r="AE21" s="27"/>
      <c r="AF21" s="27"/>
      <c r="AG21" s="27"/>
      <c r="AH21" s="27"/>
      <c r="AI21" s="27"/>
      <c r="AJ21" s="27"/>
      <c r="AK21" s="28"/>
      <c r="AL21" s="28"/>
    </row>
    <row r="22" spans="1:41" s="19" customFormat="1" ht="3" customHeight="1" x14ac:dyDescent="0.2">
      <c r="A22" s="22"/>
      <c r="B22" s="22"/>
      <c r="C22" s="22"/>
      <c r="D22" s="22"/>
      <c r="E22" s="22"/>
      <c r="F22" s="22"/>
      <c r="G22" s="22"/>
      <c r="H22" s="22"/>
      <c r="I22" s="22"/>
      <c r="J22" s="22"/>
      <c r="K22" s="22"/>
      <c r="L22" s="22"/>
      <c r="M22" s="22"/>
      <c r="N22" s="22"/>
      <c r="O22" s="22"/>
      <c r="P22" s="22"/>
      <c r="Q22" s="22"/>
      <c r="R22" s="22"/>
      <c r="S22" s="22"/>
      <c r="T22" s="22"/>
      <c r="U22" s="22"/>
      <c r="V22" s="22"/>
      <c r="W22" s="22"/>
      <c r="X22" s="22"/>
      <c r="AA22" s="27"/>
      <c r="AB22" s="27"/>
      <c r="AC22" s="27"/>
      <c r="AD22" s="27"/>
      <c r="AE22" s="27"/>
      <c r="AF22" s="27"/>
      <c r="AG22" s="27"/>
      <c r="AH22" s="27"/>
      <c r="AI22" s="28"/>
      <c r="AJ22" s="28"/>
    </row>
    <row r="23" spans="1:41" s="19" customFormat="1" ht="14.25" x14ac:dyDescent="0.2">
      <c r="A23" s="22"/>
      <c r="B23" s="23" t="s">
        <v>37</v>
      </c>
      <c r="C23" s="22"/>
      <c r="D23" s="22"/>
      <c r="E23" s="23" t="s">
        <v>41</v>
      </c>
      <c r="F23" s="22"/>
      <c r="G23" s="22"/>
      <c r="H23" s="23" t="s">
        <v>42</v>
      </c>
      <c r="I23" s="22"/>
      <c r="J23" s="22"/>
      <c r="K23" s="22"/>
      <c r="L23" s="22"/>
      <c r="M23" s="22"/>
      <c r="N23" s="22"/>
      <c r="O23" s="22"/>
      <c r="P23" s="22"/>
      <c r="Q23" s="22"/>
      <c r="R23" s="22"/>
      <c r="S23" s="22"/>
      <c r="T23" s="22"/>
      <c r="U23" s="22"/>
      <c r="V23" s="22"/>
      <c r="W23" s="22"/>
      <c r="X23" s="22"/>
      <c r="AA23" s="27"/>
      <c r="AB23" s="27"/>
      <c r="AC23" s="27"/>
      <c r="AD23" s="27"/>
      <c r="AE23" s="27"/>
      <c r="AF23" s="27"/>
      <c r="AG23" s="27"/>
      <c r="AH23" s="27"/>
      <c r="AI23" s="28"/>
      <c r="AJ23" s="28"/>
    </row>
    <row r="24" spans="1:41" s="19" customFormat="1" ht="14.45" customHeight="1" x14ac:dyDescent="0.2">
      <c r="A24" s="22"/>
      <c r="B24" s="79" t="s">
        <v>38</v>
      </c>
      <c r="C24" s="79"/>
      <c r="D24" s="22"/>
      <c r="E24" s="79" t="s">
        <v>38</v>
      </c>
      <c r="F24" s="79"/>
      <c r="G24" s="22"/>
      <c r="H24" s="79" t="s">
        <v>38</v>
      </c>
      <c r="I24" s="79"/>
      <c r="J24" s="22"/>
      <c r="K24" s="22"/>
      <c r="L24" s="73" t="s">
        <v>103</v>
      </c>
      <c r="M24" s="73"/>
      <c r="N24" s="73"/>
      <c r="O24" s="73"/>
      <c r="P24" s="73"/>
      <c r="Q24" s="73"/>
      <c r="R24" s="73"/>
      <c r="S24" s="73"/>
      <c r="T24" s="73"/>
      <c r="U24" s="73"/>
      <c r="V24" s="73"/>
      <c r="W24" s="73"/>
      <c r="X24" s="22"/>
      <c r="Y24" s="28"/>
      <c r="Z24" s="28"/>
      <c r="AA24" s="28"/>
      <c r="AB24" s="28"/>
      <c r="AC24" s="28"/>
      <c r="AD24" s="28"/>
      <c r="AE24" s="28"/>
      <c r="AF24" s="28"/>
      <c r="AG24" s="27"/>
      <c r="AH24" s="27"/>
      <c r="AI24" s="28"/>
      <c r="AJ24" s="28"/>
    </row>
    <row r="25" spans="1:41" s="19" customFormat="1" ht="3" customHeight="1" x14ac:dyDescent="0.2">
      <c r="A25" s="22"/>
      <c r="B25" s="22"/>
      <c r="C25" s="22"/>
      <c r="D25" s="22"/>
      <c r="E25" s="22"/>
      <c r="F25" s="22"/>
      <c r="G25" s="22"/>
      <c r="H25" s="22"/>
      <c r="I25" s="22"/>
      <c r="J25" s="22"/>
      <c r="K25" s="22"/>
      <c r="L25" s="73"/>
      <c r="M25" s="73"/>
      <c r="N25" s="73"/>
      <c r="O25" s="73"/>
      <c r="P25" s="73"/>
      <c r="Q25" s="73"/>
      <c r="R25" s="73"/>
      <c r="S25" s="73"/>
      <c r="T25" s="73"/>
      <c r="U25" s="73"/>
      <c r="V25" s="73"/>
      <c r="W25" s="73"/>
      <c r="X25" s="22"/>
      <c r="Y25" s="28"/>
      <c r="Z25" s="28"/>
      <c r="AA25" s="28"/>
      <c r="AB25" s="28"/>
      <c r="AC25" s="28"/>
      <c r="AD25" s="28"/>
      <c r="AE25" s="28"/>
      <c r="AF25" s="28"/>
      <c r="AG25" s="27"/>
      <c r="AH25" s="27"/>
      <c r="AI25" s="28"/>
      <c r="AJ25" s="28"/>
    </row>
    <row r="26" spans="1:41" s="19" customFormat="1" ht="14.25" x14ac:dyDescent="0.2">
      <c r="A26" s="22"/>
      <c r="B26" s="23" t="s">
        <v>43</v>
      </c>
      <c r="C26" s="22"/>
      <c r="D26" s="22"/>
      <c r="E26" s="23" t="s">
        <v>44</v>
      </c>
      <c r="F26" s="22"/>
      <c r="G26" s="22"/>
      <c r="H26" s="23" t="s">
        <v>45</v>
      </c>
      <c r="I26" s="22"/>
      <c r="J26" s="22"/>
      <c r="K26" s="22"/>
      <c r="L26" s="73"/>
      <c r="M26" s="73"/>
      <c r="N26" s="73"/>
      <c r="O26" s="73"/>
      <c r="P26" s="73"/>
      <c r="Q26" s="73"/>
      <c r="R26" s="73"/>
      <c r="S26" s="73"/>
      <c r="T26" s="73"/>
      <c r="U26" s="73"/>
      <c r="V26" s="73"/>
      <c r="W26" s="73"/>
      <c r="X26" s="22"/>
      <c r="Y26" s="27"/>
      <c r="Z26" s="27"/>
      <c r="AA26" s="27"/>
      <c r="AB26" s="27"/>
      <c r="AC26" s="27"/>
      <c r="AD26" s="27"/>
      <c r="AE26" s="27"/>
      <c r="AF26" s="28"/>
      <c r="AG26" s="27"/>
      <c r="AH26" s="27"/>
      <c r="AI26" s="28"/>
      <c r="AJ26" s="28"/>
      <c r="AK26" s="28"/>
      <c r="AL26" s="28"/>
      <c r="AM26" s="28"/>
    </row>
    <row r="27" spans="1:41" s="19" customFormat="1" ht="14.25" x14ac:dyDescent="0.2">
      <c r="A27" s="22"/>
      <c r="B27" s="79" t="s">
        <v>38</v>
      </c>
      <c r="C27" s="79"/>
      <c r="D27" s="22"/>
      <c r="E27" s="79" t="s">
        <v>38</v>
      </c>
      <c r="F27" s="79"/>
      <c r="G27" s="22"/>
      <c r="H27" s="79" t="s">
        <v>38</v>
      </c>
      <c r="I27" s="79"/>
      <c r="J27" s="22"/>
      <c r="K27" s="22"/>
      <c r="L27" s="73"/>
      <c r="M27" s="73"/>
      <c r="N27" s="73"/>
      <c r="O27" s="73"/>
      <c r="P27" s="73"/>
      <c r="Q27" s="73"/>
      <c r="R27" s="73"/>
      <c r="S27" s="73"/>
      <c r="T27" s="73"/>
      <c r="U27" s="73"/>
      <c r="V27" s="73"/>
      <c r="W27" s="73"/>
      <c r="X27" s="22"/>
      <c r="Y27" s="27"/>
      <c r="Z27" s="27"/>
      <c r="AA27" s="27"/>
      <c r="AB27" s="27"/>
      <c r="AC27" s="27"/>
      <c r="AD27" s="27"/>
      <c r="AE27" s="27"/>
      <c r="AF27" s="28"/>
      <c r="AG27" s="27"/>
      <c r="AH27" s="27"/>
      <c r="AI27" s="28"/>
      <c r="AJ27" s="28"/>
      <c r="AK27" s="28"/>
      <c r="AL27" s="28"/>
      <c r="AM27" s="28"/>
    </row>
    <row r="28" spans="1:41" s="19" customFormat="1" ht="6" customHeight="1" x14ac:dyDescent="0.2">
      <c r="A28" s="22"/>
      <c r="B28" s="22"/>
      <c r="C28" s="22"/>
      <c r="D28" s="22"/>
      <c r="E28" s="22"/>
      <c r="F28" s="22"/>
      <c r="G28" s="22"/>
      <c r="H28" s="22"/>
      <c r="I28" s="22"/>
      <c r="J28" s="22"/>
      <c r="K28" s="22"/>
      <c r="L28" s="22"/>
      <c r="M28" s="22"/>
      <c r="N28" s="22"/>
      <c r="O28" s="22"/>
      <c r="P28" s="22"/>
      <c r="Q28" s="22"/>
      <c r="R28" s="22"/>
      <c r="S28" s="22"/>
      <c r="T28" s="22"/>
      <c r="U28" s="22"/>
      <c r="V28" s="22"/>
      <c r="W28" s="22"/>
      <c r="X28" s="22"/>
      <c r="Y28" s="27"/>
      <c r="Z28" s="27"/>
      <c r="AA28" s="27"/>
      <c r="AB28" s="27"/>
      <c r="AC28" s="27"/>
      <c r="AD28" s="27"/>
      <c r="AE28" s="27"/>
      <c r="AF28" s="28"/>
      <c r="AG28" s="27"/>
      <c r="AH28" s="27"/>
      <c r="AI28" s="28"/>
      <c r="AJ28" s="28"/>
      <c r="AK28" s="28"/>
      <c r="AL28" s="28"/>
      <c r="AM28" s="28"/>
    </row>
    <row r="29" spans="1:41" s="19" customFormat="1" ht="21" customHeight="1" x14ac:dyDescent="0.2">
      <c r="A29" s="85" t="s">
        <v>102</v>
      </c>
      <c r="B29" s="85"/>
      <c r="C29" s="85"/>
      <c r="D29" s="85"/>
      <c r="E29" s="85"/>
      <c r="F29" s="85"/>
      <c r="G29" s="85"/>
      <c r="H29" s="85"/>
      <c r="I29" s="85"/>
      <c r="J29" s="85"/>
      <c r="K29" s="85"/>
      <c r="L29" s="85"/>
      <c r="M29" s="85"/>
      <c r="N29" s="85"/>
      <c r="O29" s="85"/>
      <c r="P29" s="85"/>
      <c r="Q29" s="85"/>
      <c r="R29" s="85"/>
      <c r="S29" s="85"/>
      <c r="T29" s="85"/>
      <c r="U29" s="85"/>
      <c r="V29" s="85"/>
      <c r="W29" s="85"/>
      <c r="X29" s="85"/>
      <c r="Y29" s="27"/>
      <c r="Z29" s="27"/>
      <c r="AA29" s="27">
        <f>SUM(Z34:Z53)</f>
        <v>0</v>
      </c>
      <c r="AB29" s="27"/>
      <c r="AC29" s="29" t="str">
        <f>IF(AA29=6,16.25*B32,IF(AA29=8,19.7*B32,IF(AA29=9,23.2*B32,IF(AA29=10,26.7*B32, IF(AA29=11,30.2*B32,"")))))</f>
        <v/>
      </c>
      <c r="AD29" s="27"/>
      <c r="AE29" s="27"/>
      <c r="AF29" s="28"/>
      <c r="AG29" s="27"/>
      <c r="AH29" s="27"/>
      <c r="AI29" s="27"/>
      <c r="AJ29" s="27"/>
      <c r="AK29" s="28"/>
      <c r="AL29" s="28"/>
      <c r="AM29" s="28"/>
      <c r="AN29" s="28"/>
      <c r="AO29" s="28"/>
    </row>
    <row r="30" spans="1:41" s="19" customFormat="1" ht="3" customHeight="1" x14ac:dyDescent="0.2">
      <c r="A30" s="22"/>
      <c r="B30" s="22"/>
      <c r="C30" s="22"/>
      <c r="D30" s="22"/>
      <c r="E30" s="22"/>
      <c r="F30" s="22"/>
      <c r="G30" s="22"/>
      <c r="H30" s="22"/>
      <c r="I30" s="22"/>
      <c r="J30" s="22"/>
      <c r="K30" s="22"/>
      <c r="L30" s="22"/>
      <c r="M30" s="22"/>
      <c r="N30" s="22"/>
      <c r="O30" s="22"/>
      <c r="P30" s="22"/>
      <c r="Q30" s="22"/>
      <c r="R30" s="22"/>
      <c r="S30" s="22"/>
      <c r="T30" s="22"/>
      <c r="U30" s="22"/>
      <c r="V30" s="22"/>
      <c r="W30" s="22"/>
      <c r="X30" s="22"/>
      <c r="Y30" s="27"/>
      <c r="Z30" s="27"/>
      <c r="AA30" s="27"/>
      <c r="AB30" s="27"/>
      <c r="AC30" s="27"/>
      <c r="AD30" s="27"/>
      <c r="AE30" s="27"/>
      <c r="AF30" s="28"/>
      <c r="AG30" s="27"/>
      <c r="AH30" s="27"/>
      <c r="AI30" s="28"/>
      <c r="AJ30" s="28"/>
      <c r="AK30" s="28"/>
      <c r="AL30" s="28"/>
      <c r="AM30" s="28"/>
    </row>
    <row r="31" spans="1:41" s="19" customFormat="1" ht="14.45" customHeight="1" thickBot="1" x14ac:dyDescent="0.25">
      <c r="A31" s="23"/>
      <c r="B31" s="23" t="s">
        <v>46</v>
      </c>
      <c r="C31" s="23"/>
      <c r="D31" s="23"/>
      <c r="E31" s="23"/>
      <c r="F31" s="23"/>
      <c r="G31" s="68" t="s">
        <v>47</v>
      </c>
      <c r="H31" s="68"/>
      <c r="I31" s="68"/>
      <c r="J31" s="68"/>
      <c r="K31" s="68"/>
      <c r="L31" s="68"/>
      <c r="M31" s="68"/>
      <c r="N31" s="68"/>
      <c r="O31" s="68"/>
      <c r="P31" s="68"/>
      <c r="Q31" s="23"/>
      <c r="R31" s="68" t="s">
        <v>49</v>
      </c>
      <c r="S31" s="68"/>
      <c r="T31" s="68"/>
      <c r="U31" s="68"/>
      <c r="V31" s="68"/>
      <c r="W31" s="68"/>
      <c r="X31" s="30"/>
      <c r="Y31" s="27"/>
      <c r="Z31" s="27"/>
      <c r="AA31" s="27"/>
      <c r="AB31" s="27"/>
      <c r="AC31" s="29" t="str">
        <f>IF(ISNUMBER(V46),AC29+V46,AC29)</f>
        <v/>
      </c>
      <c r="AD31" s="29" t="e">
        <f>SUM(AC31/1.2)</f>
        <v>#VALUE!</v>
      </c>
      <c r="AE31" s="27"/>
      <c r="AF31" s="28"/>
      <c r="AG31" s="27"/>
      <c r="AH31" s="27"/>
      <c r="AI31" s="28"/>
      <c r="AJ31" s="28"/>
      <c r="AK31" s="28"/>
      <c r="AL31" s="28"/>
      <c r="AM31" s="28"/>
    </row>
    <row r="32" spans="1:41" s="19" customFormat="1" ht="14.45" customHeight="1" thickBot="1" x14ac:dyDescent="0.25">
      <c r="A32" s="22"/>
      <c r="B32" s="83"/>
      <c r="C32" s="84"/>
      <c r="D32" s="22"/>
      <c r="E32" s="22"/>
      <c r="F32" s="22"/>
      <c r="G32" s="68"/>
      <c r="H32" s="68"/>
      <c r="I32" s="68"/>
      <c r="J32" s="68"/>
      <c r="K32" s="68"/>
      <c r="L32" s="68"/>
      <c r="M32" s="68"/>
      <c r="N32" s="68"/>
      <c r="O32" s="68"/>
      <c r="P32" s="68"/>
      <c r="Q32" s="23"/>
      <c r="R32" s="68"/>
      <c r="S32" s="68"/>
      <c r="T32" s="68"/>
      <c r="U32" s="68"/>
      <c r="V32" s="68"/>
      <c r="W32" s="68"/>
      <c r="X32" s="30"/>
      <c r="Y32" s="27"/>
      <c r="Z32" s="27"/>
      <c r="AA32" s="27"/>
      <c r="AB32" s="27"/>
      <c r="AC32" s="27"/>
      <c r="AD32" s="27"/>
      <c r="AE32" s="27"/>
      <c r="AF32" s="28"/>
      <c r="AG32" s="27"/>
      <c r="AH32" s="27"/>
      <c r="AI32" s="28"/>
      <c r="AJ32" s="28"/>
      <c r="AK32" s="28"/>
      <c r="AL32" s="28"/>
      <c r="AM32" s="28"/>
    </row>
    <row r="33" spans="1:39" s="19" customFormat="1" ht="14.25" x14ac:dyDescent="0.2">
      <c r="A33" s="22"/>
      <c r="B33" s="25"/>
      <c r="C33" s="22"/>
      <c r="D33" s="22"/>
      <c r="E33" s="31" t="s">
        <v>48</v>
      </c>
      <c r="F33" s="22"/>
      <c r="G33" s="22"/>
      <c r="H33" s="22"/>
      <c r="I33" s="22"/>
      <c r="J33" s="22"/>
      <c r="K33" s="22"/>
      <c r="L33" s="22"/>
      <c r="M33" s="22"/>
      <c r="N33" s="22"/>
      <c r="O33" s="22"/>
      <c r="P33" s="22"/>
      <c r="Q33" s="22"/>
      <c r="R33" s="22"/>
      <c r="S33" s="32"/>
      <c r="T33" s="32"/>
      <c r="U33" s="22"/>
      <c r="V33" s="33"/>
      <c r="W33" s="33"/>
      <c r="X33" s="30"/>
      <c r="Y33" s="27"/>
      <c r="Z33" s="27"/>
      <c r="AA33" s="27"/>
      <c r="AB33" s="27"/>
      <c r="AC33" s="27"/>
      <c r="AD33" s="27"/>
      <c r="AE33" s="27"/>
      <c r="AF33" s="28"/>
      <c r="AG33" s="27"/>
      <c r="AH33" s="27"/>
      <c r="AI33" s="28"/>
      <c r="AJ33" s="28"/>
      <c r="AK33" s="28"/>
      <c r="AL33" s="28"/>
      <c r="AM33" s="28"/>
    </row>
    <row r="34" spans="1:39" s="19" customFormat="1" ht="14.25" x14ac:dyDescent="0.2">
      <c r="A34" s="22"/>
      <c r="B34" s="23" t="s">
        <v>90</v>
      </c>
      <c r="C34" s="22"/>
      <c r="D34" s="22"/>
      <c r="E34" s="108"/>
      <c r="F34" s="108"/>
      <c r="G34" s="108"/>
      <c r="H34" s="108"/>
      <c r="I34" s="108"/>
      <c r="J34" s="108"/>
      <c r="K34" s="108"/>
      <c r="L34" s="108"/>
      <c r="M34" s="108"/>
      <c r="N34" s="108"/>
      <c r="O34" s="108"/>
      <c r="P34" s="108"/>
      <c r="Q34" s="108"/>
      <c r="R34" s="108"/>
      <c r="S34" s="108"/>
      <c r="T34" s="108"/>
      <c r="U34" s="108"/>
      <c r="V34" s="108"/>
      <c r="W34" s="108"/>
      <c r="X34" s="30" t="str">
        <f>IFERROR(VLOOKUP(E34,Menu!$B$3:$C$8,2,0),"")</f>
        <v/>
      </c>
      <c r="Y34" s="27"/>
      <c r="Z34" s="27">
        <f>IF(X34="YES",1,0)</f>
        <v>0</v>
      </c>
      <c r="AA34" s="27"/>
      <c r="AB34" s="27"/>
      <c r="AC34" s="27"/>
      <c r="AD34" s="27"/>
      <c r="AE34" s="27"/>
      <c r="AF34" s="28"/>
      <c r="AG34" s="27"/>
      <c r="AH34" s="27"/>
      <c r="AI34" s="28"/>
      <c r="AJ34" s="28"/>
      <c r="AK34" s="28"/>
      <c r="AL34" s="28"/>
      <c r="AM34" s="28"/>
    </row>
    <row r="35" spans="1:39" s="19" customFormat="1" ht="3" customHeight="1" x14ac:dyDescent="0.2">
      <c r="A35" s="22"/>
      <c r="B35" s="51"/>
      <c r="C35" s="51"/>
      <c r="D35" s="51"/>
      <c r="E35" s="40"/>
      <c r="F35" s="40"/>
      <c r="G35" s="40"/>
      <c r="H35" s="40"/>
      <c r="I35" s="40"/>
      <c r="J35" s="40"/>
      <c r="K35" s="40"/>
      <c r="L35" s="40"/>
      <c r="M35" s="40"/>
      <c r="N35" s="40"/>
      <c r="O35" s="40"/>
      <c r="P35" s="40"/>
      <c r="Q35" s="40"/>
      <c r="R35" s="40"/>
      <c r="S35" s="40"/>
      <c r="T35" s="40"/>
      <c r="U35" s="40"/>
      <c r="V35" s="40"/>
      <c r="W35" s="40"/>
      <c r="X35" s="30"/>
      <c r="Y35" s="27"/>
      <c r="Z35" s="27"/>
      <c r="AA35" s="27"/>
      <c r="AB35" s="27"/>
      <c r="AC35" s="27"/>
      <c r="AD35" s="27"/>
      <c r="AE35" s="27"/>
      <c r="AF35" s="28"/>
      <c r="AG35" s="27"/>
      <c r="AH35" s="27"/>
      <c r="AI35" s="28"/>
      <c r="AJ35" s="28"/>
      <c r="AK35" s="28"/>
      <c r="AL35" s="28"/>
      <c r="AM35" s="28"/>
    </row>
    <row r="36" spans="1:39" s="19" customFormat="1" ht="14.25" x14ac:dyDescent="0.2">
      <c r="A36" s="22"/>
      <c r="B36" s="52"/>
      <c r="C36" s="51"/>
      <c r="D36" s="51"/>
      <c r="E36" s="108"/>
      <c r="F36" s="108"/>
      <c r="G36" s="108"/>
      <c r="H36" s="108"/>
      <c r="I36" s="108"/>
      <c r="J36" s="108"/>
      <c r="K36" s="108"/>
      <c r="L36" s="108"/>
      <c r="M36" s="108"/>
      <c r="N36" s="108"/>
      <c r="O36" s="108"/>
      <c r="P36" s="108"/>
      <c r="Q36" s="108"/>
      <c r="R36" s="108"/>
      <c r="S36" s="108"/>
      <c r="T36" s="108"/>
      <c r="U36" s="108"/>
      <c r="V36" s="108"/>
      <c r="W36" s="108"/>
      <c r="X36" s="30" t="str">
        <f>IFERROR(VLOOKUP(E36,Menu!$B$3:$C$8,2,0),"")</f>
        <v/>
      </c>
      <c r="Y36" s="27"/>
      <c r="Z36" s="27">
        <f>IF(X36="YES",1,0)</f>
        <v>0</v>
      </c>
      <c r="AA36" s="27"/>
      <c r="AB36" s="27"/>
      <c r="AC36" s="27"/>
      <c r="AD36" s="27"/>
      <c r="AE36" s="27"/>
      <c r="AF36" s="28"/>
      <c r="AG36" s="27"/>
      <c r="AH36" s="27"/>
      <c r="AI36" s="28"/>
      <c r="AJ36" s="28"/>
      <c r="AK36" s="28"/>
      <c r="AL36" s="28"/>
      <c r="AM36" s="28"/>
    </row>
    <row r="37" spans="1:39" s="19" customFormat="1" ht="3" customHeight="1" x14ac:dyDescent="0.2">
      <c r="A37" s="22"/>
      <c r="B37" s="51"/>
      <c r="C37" s="51"/>
      <c r="D37" s="51"/>
      <c r="E37" s="40"/>
      <c r="F37" s="40"/>
      <c r="G37" s="40"/>
      <c r="H37" s="40"/>
      <c r="I37" s="40"/>
      <c r="J37" s="40"/>
      <c r="K37" s="40"/>
      <c r="L37" s="40"/>
      <c r="M37" s="40"/>
      <c r="N37" s="40"/>
      <c r="O37" s="40"/>
      <c r="P37" s="40"/>
      <c r="Q37" s="40"/>
      <c r="R37" s="40"/>
      <c r="S37" s="40"/>
      <c r="T37" s="40"/>
      <c r="U37" s="40"/>
      <c r="V37" s="40"/>
      <c r="W37" s="40"/>
      <c r="X37" s="30"/>
      <c r="Y37" s="27"/>
      <c r="Z37" s="27"/>
      <c r="AA37" s="27"/>
      <c r="AB37" s="27"/>
      <c r="AC37" s="27"/>
      <c r="AD37" s="27"/>
      <c r="AE37" s="27"/>
      <c r="AF37" s="28"/>
      <c r="AG37" s="27"/>
      <c r="AH37" s="27"/>
      <c r="AI37" s="28"/>
      <c r="AJ37" s="28"/>
      <c r="AK37" s="28"/>
      <c r="AL37" s="28"/>
      <c r="AM37" s="28"/>
    </row>
    <row r="38" spans="1:39" s="19" customFormat="1" ht="14.25" x14ac:dyDescent="0.2">
      <c r="A38" s="22"/>
      <c r="B38" s="23"/>
      <c r="C38" s="22"/>
      <c r="D38" s="22"/>
      <c r="E38" s="108"/>
      <c r="F38" s="108"/>
      <c r="G38" s="108"/>
      <c r="H38" s="108"/>
      <c r="I38" s="108"/>
      <c r="J38" s="108"/>
      <c r="K38" s="108"/>
      <c r="L38" s="108"/>
      <c r="M38" s="108"/>
      <c r="N38" s="108"/>
      <c r="O38" s="108"/>
      <c r="P38" s="108"/>
      <c r="Q38" s="108"/>
      <c r="R38" s="108"/>
      <c r="S38" s="108"/>
      <c r="T38" s="108"/>
      <c r="U38" s="108"/>
      <c r="V38" s="108"/>
      <c r="W38" s="108"/>
      <c r="X38" s="30" t="str">
        <f>IFERROR(VLOOKUP(E38,Menu!$B$3:$C$8,2,0),"")</f>
        <v/>
      </c>
      <c r="Y38" s="27"/>
      <c r="Z38" s="27">
        <f>IF(X38="YES",1,0)</f>
        <v>0</v>
      </c>
      <c r="AA38" s="27"/>
      <c r="AB38" s="27"/>
      <c r="AC38" s="27"/>
      <c r="AD38" s="27"/>
      <c r="AE38" s="27"/>
      <c r="AF38" s="28"/>
      <c r="AG38" s="27"/>
      <c r="AH38" s="27"/>
      <c r="AI38" s="28"/>
      <c r="AJ38" s="28"/>
      <c r="AK38" s="28"/>
      <c r="AL38" s="28"/>
      <c r="AM38" s="28"/>
    </row>
    <row r="39" spans="1:39" s="19" customFormat="1" ht="3" customHeight="1" x14ac:dyDescent="0.2">
      <c r="A39" s="22"/>
      <c r="B39" s="51"/>
      <c r="C39" s="51"/>
      <c r="D39" s="51"/>
      <c r="E39" s="40"/>
      <c r="F39" s="40"/>
      <c r="G39" s="40"/>
      <c r="H39" s="40"/>
      <c r="I39" s="40"/>
      <c r="J39" s="40"/>
      <c r="K39" s="40"/>
      <c r="L39" s="40"/>
      <c r="M39" s="40"/>
      <c r="N39" s="40"/>
      <c r="O39" s="40"/>
      <c r="P39" s="40"/>
      <c r="Q39" s="40"/>
      <c r="R39" s="40"/>
      <c r="S39" s="40"/>
      <c r="T39" s="40"/>
      <c r="U39" s="40"/>
      <c r="V39" s="40"/>
      <c r="W39" s="40"/>
      <c r="X39" s="30"/>
      <c r="Y39" s="27"/>
      <c r="Z39" s="27"/>
      <c r="AA39" s="27"/>
      <c r="AB39" s="27"/>
      <c r="AC39" s="27"/>
      <c r="AD39" s="27"/>
      <c r="AE39" s="27"/>
      <c r="AF39" s="28"/>
      <c r="AG39" s="27"/>
      <c r="AH39" s="27"/>
      <c r="AI39" s="28"/>
      <c r="AJ39" s="28"/>
      <c r="AK39" s="28"/>
      <c r="AL39" s="28"/>
      <c r="AM39" s="28"/>
    </row>
    <row r="40" spans="1:39" s="19" customFormat="1" ht="14.25" x14ac:dyDescent="0.2">
      <c r="A40" s="22"/>
      <c r="B40" s="23"/>
      <c r="C40" s="22"/>
      <c r="D40" s="22"/>
      <c r="E40" s="108"/>
      <c r="F40" s="108"/>
      <c r="G40" s="108"/>
      <c r="H40" s="108"/>
      <c r="I40" s="108"/>
      <c r="J40" s="108"/>
      <c r="K40" s="108"/>
      <c r="L40" s="108"/>
      <c r="M40" s="108"/>
      <c r="N40" s="108"/>
      <c r="O40" s="108"/>
      <c r="P40" s="108"/>
      <c r="Q40" s="108"/>
      <c r="R40" s="108"/>
      <c r="S40" s="108"/>
      <c r="T40" s="108"/>
      <c r="U40" s="108"/>
      <c r="V40" s="108"/>
      <c r="W40" s="108"/>
      <c r="X40" s="30" t="str">
        <f>IFERROR(VLOOKUP(E40,Menu!$B$3:$C$8,2,0),"")</f>
        <v/>
      </c>
      <c r="Y40" s="27"/>
      <c r="Z40" s="27">
        <f>IF(X40="YES",1,0)</f>
        <v>0</v>
      </c>
      <c r="AA40" s="27"/>
      <c r="AB40" s="27"/>
      <c r="AC40" s="27"/>
      <c r="AD40" s="27"/>
      <c r="AE40" s="27"/>
      <c r="AF40" s="28"/>
      <c r="AG40" s="27"/>
      <c r="AH40" s="27"/>
      <c r="AI40" s="28"/>
      <c r="AJ40" s="28"/>
      <c r="AK40" s="28"/>
      <c r="AL40" s="28"/>
      <c r="AM40" s="28"/>
    </row>
    <row r="41" spans="1:39" s="19" customFormat="1" ht="6" customHeight="1" x14ac:dyDescent="0.2">
      <c r="A41" s="22"/>
      <c r="B41" s="53"/>
      <c r="C41" s="51"/>
      <c r="D41" s="51"/>
      <c r="E41" s="46"/>
      <c r="F41" s="40"/>
      <c r="G41" s="40"/>
      <c r="H41" s="40"/>
      <c r="I41" s="40"/>
      <c r="J41" s="40"/>
      <c r="K41" s="40"/>
      <c r="L41" s="40"/>
      <c r="M41" s="40"/>
      <c r="N41" s="40"/>
      <c r="O41" s="40"/>
      <c r="P41" s="40"/>
      <c r="Q41" s="40"/>
      <c r="R41" s="40"/>
      <c r="S41" s="40"/>
      <c r="T41" s="40"/>
      <c r="U41" s="40"/>
      <c r="V41" s="40"/>
      <c r="W41" s="40"/>
      <c r="X41" s="30"/>
      <c r="Y41" s="27"/>
      <c r="Z41" s="27"/>
      <c r="AA41" s="27"/>
      <c r="AB41" s="27"/>
      <c r="AC41" s="27"/>
      <c r="AD41" s="27"/>
      <c r="AE41" s="27"/>
      <c r="AF41" s="28"/>
      <c r="AG41" s="27"/>
      <c r="AH41" s="27"/>
      <c r="AI41" s="28"/>
      <c r="AJ41" s="28"/>
    </row>
    <row r="42" spans="1:39" s="19" customFormat="1" ht="14.25" x14ac:dyDescent="0.2">
      <c r="A42" s="22"/>
      <c r="B42" s="23" t="s">
        <v>91</v>
      </c>
      <c r="C42" s="22"/>
      <c r="D42" s="22"/>
      <c r="E42" s="70"/>
      <c r="F42" s="70"/>
      <c r="G42" s="70"/>
      <c r="H42" s="70"/>
      <c r="I42" s="70"/>
      <c r="J42" s="70"/>
      <c r="K42" s="70"/>
      <c r="L42" s="70"/>
      <c r="M42" s="70"/>
      <c r="N42" s="70"/>
      <c r="O42" s="70"/>
      <c r="P42" s="70"/>
      <c r="Q42" s="70"/>
      <c r="R42" s="70"/>
      <c r="S42" s="70"/>
      <c r="T42" s="70"/>
      <c r="U42" s="70"/>
      <c r="V42" s="70"/>
      <c r="W42" s="70"/>
      <c r="X42" s="30" t="str">
        <f>IFERROR(VLOOKUP(E42,Menu!$B$11:$C$22,2,0),"")</f>
        <v/>
      </c>
      <c r="Y42" s="27"/>
      <c r="Z42" s="27">
        <f>IF(X42="YES",1,0)</f>
        <v>0</v>
      </c>
      <c r="AA42" s="27"/>
      <c r="AB42" s="27"/>
      <c r="AC42" s="27"/>
      <c r="AD42" s="27"/>
      <c r="AE42" s="27"/>
      <c r="AF42" s="28"/>
      <c r="AG42" s="27"/>
      <c r="AH42" s="27"/>
      <c r="AI42" s="28"/>
      <c r="AJ42" s="28"/>
      <c r="AK42" s="28"/>
      <c r="AL42" s="28"/>
      <c r="AM42" s="28"/>
    </row>
    <row r="43" spans="1:39" s="19" customFormat="1" ht="3" customHeight="1" x14ac:dyDescent="0.2">
      <c r="A43" s="22"/>
      <c r="B43" s="51"/>
      <c r="C43" s="51"/>
      <c r="D43" s="51"/>
      <c r="E43" s="40"/>
      <c r="F43" s="40"/>
      <c r="G43" s="40"/>
      <c r="H43" s="40"/>
      <c r="I43" s="40"/>
      <c r="J43" s="40"/>
      <c r="K43" s="40"/>
      <c r="L43" s="40"/>
      <c r="M43" s="40"/>
      <c r="N43" s="40"/>
      <c r="O43" s="40"/>
      <c r="P43" s="40"/>
      <c r="Q43" s="40"/>
      <c r="R43" s="40"/>
      <c r="S43" s="40"/>
      <c r="T43" s="40"/>
      <c r="U43" s="40"/>
      <c r="V43" s="40"/>
      <c r="W43" s="40"/>
      <c r="X43" s="30"/>
      <c r="Y43" s="27"/>
      <c r="Z43" s="27"/>
      <c r="AA43" s="27"/>
      <c r="AB43" s="27"/>
      <c r="AC43" s="27"/>
      <c r="AD43" s="27"/>
      <c r="AE43" s="27"/>
      <c r="AF43" s="28"/>
      <c r="AG43" s="27"/>
      <c r="AH43" s="27"/>
      <c r="AI43" s="28"/>
      <c r="AJ43" s="28"/>
      <c r="AK43" s="28"/>
      <c r="AL43" s="28"/>
      <c r="AM43" s="28"/>
    </row>
    <row r="44" spans="1:39" s="19" customFormat="1" ht="14.25" x14ac:dyDescent="0.2">
      <c r="A44" s="22"/>
      <c r="B44" s="23"/>
      <c r="C44" s="22"/>
      <c r="D44" s="22"/>
      <c r="E44" s="70"/>
      <c r="F44" s="70"/>
      <c r="G44" s="70"/>
      <c r="H44" s="70"/>
      <c r="I44" s="70"/>
      <c r="J44" s="70"/>
      <c r="K44" s="70"/>
      <c r="L44" s="70"/>
      <c r="M44" s="70"/>
      <c r="N44" s="70"/>
      <c r="O44" s="70"/>
      <c r="P44" s="70"/>
      <c r="Q44" s="70"/>
      <c r="R44" s="70"/>
      <c r="S44" s="70"/>
      <c r="T44" s="70"/>
      <c r="U44" s="70"/>
      <c r="V44" s="70"/>
      <c r="W44" s="70"/>
      <c r="X44" s="30" t="str">
        <f>IFERROR(VLOOKUP(E44,Menu!$B$11:$C$22,2,0),"")</f>
        <v/>
      </c>
      <c r="Y44" s="27"/>
      <c r="Z44" s="27">
        <f>IF(X44="YES",1,0)</f>
        <v>0</v>
      </c>
      <c r="AA44" s="27"/>
      <c r="AB44" s="27"/>
      <c r="AC44" s="27"/>
      <c r="AD44" s="27"/>
      <c r="AE44" s="27"/>
      <c r="AF44" s="28"/>
      <c r="AG44" s="27"/>
      <c r="AH44" s="27"/>
      <c r="AI44" s="28"/>
      <c r="AJ44" s="28"/>
      <c r="AK44" s="28"/>
      <c r="AL44" s="28"/>
      <c r="AM44" s="28"/>
    </row>
    <row r="45" spans="1:39" s="19" customFormat="1" ht="3" customHeight="1" x14ac:dyDescent="0.2">
      <c r="A45" s="22"/>
      <c r="B45" s="51"/>
      <c r="C45" s="51"/>
      <c r="D45" s="51"/>
      <c r="E45" s="40"/>
      <c r="F45" s="40"/>
      <c r="G45" s="40"/>
      <c r="H45" s="40"/>
      <c r="I45" s="40"/>
      <c r="J45" s="40"/>
      <c r="K45" s="40"/>
      <c r="L45" s="40"/>
      <c r="M45" s="40"/>
      <c r="N45" s="40"/>
      <c r="O45" s="40"/>
      <c r="P45" s="40"/>
      <c r="Q45" s="40"/>
      <c r="R45" s="40"/>
      <c r="S45" s="40"/>
      <c r="T45" s="40"/>
      <c r="U45" s="40"/>
      <c r="V45" s="40"/>
      <c r="W45" s="40"/>
      <c r="X45" s="30"/>
      <c r="Y45" s="27"/>
      <c r="Z45" s="27"/>
      <c r="AA45" s="27"/>
      <c r="AB45" s="27"/>
      <c r="AC45" s="27"/>
      <c r="AD45" s="27"/>
      <c r="AE45" s="27"/>
      <c r="AF45" s="28"/>
      <c r="AG45" s="27"/>
      <c r="AH45" s="27"/>
      <c r="AI45" s="28"/>
      <c r="AJ45" s="28"/>
      <c r="AK45" s="28"/>
      <c r="AL45" s="28"/>
      <c r="AM45" s="28"/>
    </row>
    <row r="46" spans="1:39" s="19" customFormat="1" ht="14.25" x14ac:dyDescent="0.2">
      <c r="A46" s="22"/>
      <c r="B46" s="23"/>
      <c r="C46" s="22"/>
      <c r="D46" s="22"/>
      <c r="E46" s="70"/>
      <c r="F46" s="70"/>
      <c r="G46" s="70"/>
      <c r="H46" s="70"/>
      <c r="I46" s="70"/>
      <c r="J46" s="70"/>
      <c r="K46" s="70"/>
      <c r="L46" s="70"/>
      <c r="M46" s="70"/>
      <c r="N46" s="70"/>
      <c r="O46" s="70"/>
      <c r="P46" s="70"/>
      <c r="Q46" s="70"/>
      <c r="R46" s="70"/>
      <c r="S46" s="70"/>
      <c r="T46" s="70"/>
      <c r="U46" s="70"/>
      <c r="V46" s="70"/>
      <c r="W46" s="70"/>
      <c r="X46" s="30" t="str">
        <f>IFERROR(VLOOKUP(E46,Menu!$B$11:$C$22,2,0),"")</f>
        <v/>
      </c>
      <c r="Y46" s="27"/>
      <c r="Z46" s="27">
        <f>IF(X46="YES",1,0)</f>
        <v>0</v>
      </c>
      <c r="AA46" s="27"/>
      <c r="AB46" s="27"/>
      <c r="AC46" s="27"/>
      <c r="AD46" s="27"/>
      <c r="AE46" s="27"/>
      <c r="AF46" s="28"/>
      <c r="AG46" s="27"/>
      <c r="AH46" s="27"/>
      <c r="AI46" s="28"/>
      <c r="AJ46" s="28"/>
      <c r="AK46" s="28"/>
      <c r="AL46" s="28"/>
      <c r="AM46" s="28"/>
    </row>
    <row r="47" spans="1:39" s="19" customFormat="1" ht="3" customHeight="1" x14ac:dyDescent="0.2">
      <c r="A47" s="22"/>
      <c r="B47" s="51"/>
      <c r="C47" s="51"/>
      <c r="D47" s="51"/>
      <c r="E47" s="40"/>
      <c r="F47" s="40"/>
      <c r="G47" s="40"/>
      <c r="H47" s="40"/>
      <c r="I47" s="40"/>
      <c r="J47" s="40"/>
      <c r="K47" s="40"/>
      <c r="L47" s="40"/>
      <c r="M47" s="40"/>
      <c r="N47" s="40"/>
      <c r="O47" s="40"/>
      <c r="P47" s="40"/>
      <c r="Q47" s="40"/>
      <c r="R47" s="40"/>
      <c r="S47" s="40"/>
      <c r="T47" s="40"/>
      <c r="U47" s="40"/>
      <c r="V47" s="40"/>
      <c r="W47" s="40"/>
      <c r="X47" s="22"/>
      <c r="Y47" s="27"/>
      <c r="Z47" s="27"/>
      <c r="AA47" s="27"/>
      <c r="AB47" s="27"/>
      <c r="AC47" s="27"/>
      <c r="AD47" s="27"/>
      <c r="AE47" s="27"/>
      <c r="AF47" s="28"/>
      <c r="AG47" s="27"/>
      <c r="AH47" s="27"/>
      <c r="AI47" s="28"/>
      <c r="AJ47" s="28"/>
    </row>
    <row r="48" spans="1:39" s="19" customFormat="1" ht="14.25" x14ac:dyDescent="0.2">
      <c r="A48" s="22"/>
      <c r="B48" s="23"/>
      <c r="C48" s="22"/>
      <c r="D48" s="22"/>
      <c r="E48" s="70"/>
      <c r="F48" s="70"/>
      <c r="G48" s="70"/>
      <c r="H48" s="70"/>
      <c r="I48" s="70"/>
      <c r="J48" s="70"/>
      <c r="K48" s="70"/>
      <c r="L48" s="70"/>
      <c r="M48" s="70"/>
      <c r="N48" s="70"/>
      <c r="O48" s="70"/>
      <c r="P48" s="70"/>
      <c r="Q48" s="70"/>
      <c r="R48" s="70"/>
      <c r="S48" s="70"/>
      <c r="T48" s="70"/>
      <c r="U48" s="70"/>
      <c r="V48" s="70"/>
      <c r="W48" s="70"/>
      <c r="X48" s="30" t="str">
        <f>IFERROR(VLOOKUP(E48,Menu!$B$11:$C$22,2,0),"")</f>
        <v/>
      </c>
      <c r="Y48" s="27"/>
      <c r="Z48" s="27">
        <f>IF(X48="YES",1,0)</f>
        <v>0</v>
      </c>
      <c r="AA48" s="27"/>
      <c r="AB48" s="27"/>
      <c r="AC48" s="27"/>
      <c r="AD48" s="27"/>
      <c r="AE48" s="27"/>
      <c r="AF48" s="28"/>
      <c r="AG48" s="27"/>
      <c r="AH48" s="27"/>
      <c r="AI48" s="28"/>
      <c r="AJ48" s="28"/>
    </row>
    <row r="49" spans="1:38" s="19" customFormat="1" ht="3" customHeight="1" x14ac:dyDescent="0.2">
      <c r="A49" s="22"/>
      <c r="B49" s="51"/>
      <c r="C49" s="51"/>
      <c r="D49" s="51"/>
      <c r="E49" s="40"/>
      <c r="F49" s="40"/>
      <c r="G49" s="40"/>
      <c r="H49" s="40"/>
      <c r="I49" s="40"/>
      <c r="J49" s="40"/>
      <c r="K49" s="40"/>
      <c r="L49" s="40"/>
      <c r="M49" s="40"/>
      <c r="N49" s="40"/>
      <c r="O49" s="40"/>
      <c r="P49" s="40"/>
      <c r="Q49" s="40"/>
      <c r="R49" s="40"/>
      <c r="S49" s="40"/>
      <c r="T49" s="40"/>
      <c r="U49" s="40"/>
      <c r="V49" s="40"/>
      <c r="W49" s="40"/>
      <c r="X49" s="30"/>
      <c r="Y49" s="27"/>
      <c r="Z49" s="27"/>
      <c r="AA49" s="27"/>
      <c r="AB49" s="27"/>
      <c r="AC49" s="27"/>
      <c r="AD49" s="27"/>
      <c r="AE49" s="27"/>
      <c r="AF49" s="28"/>
      <c r="AG49" s="27"/>
      <c r="AH49" s="27"/>
      <c r="AI49" s="28"/>
      <c r="AJ49" s="28"/>
    </row>
    <row r="50" spans="1:38" s="19" customFormat="1" ht="14.25" x14ac:dyDescent="0.2">
      <c r="A50" s="22"/>
      <c r="B50" s="23"/>
      <c r="C50" s="22"/>
      <c r="D50" s="22"/>
      <c r="E50" s="70"/>
      <c r="F50" s="70"/>
      <c r="G50" s="70"/>
      <c r="H50" s="70"/>
      <c r="I50" s="70"/>
      <c r="J50" s="70"/>
      <c r="K50" s="70"/>
      <c r="L50" s="70"/>
      <c r="M50" s="70"/>
      <c r="N50" s="70"/>
      <c r="O50" s="70"/>
      <c r="P50" s="70"/>
      <c r="Q50" s="70"/>
      <c r="R50" s="70"/>
      <c r="S50" s="70"/>
      <c r="T50" s="70"/>
      <c r="U50" s="70"/>
      <c r="V50" s="70"/>
      <c r="W50" s="70"/>
      <c r="X50" s="30" t="str">
        <f>IFERROR(VLOOKUP(E50,Menu!$B$11:$C$22,2,0),"")</f>
        <v/>
      </c>
      <c r="Y50" s="27"/>
      <c r="Z50" s="27">
        <f>IF(X50="YES",1,0)</f>
        <v>0</v>
      </c>
      <c r="AA50" s="27"/>
      <c r="AB50" s="27"/>
      <c r="AC50" s="27"/>
      <c r="AD50" s="27"/>
      <c r="AE50" s="27"/>
      <c r="AF50" s="28"/>
      <c r="AG50" s="27"/>
      <c r="AH50" s="27"/>
      <c r="AI50" s="28"/>
      <c r="AJ50" s="28"/>
    </row>
    <row r="51" spans="1:38" s="19" customFormat="1" ht="3" customHeight="1" x14ac:dyDescent="0.2">
      <c r="A51" s="22"/>
      <c r="B51" s="51"/>
      <c r="C51" s="51"/>
      <c r="D51" s="51"/>
      <c r="E51" s="40"/>
      <c r="F51" s="40"/>
      <c r="G51" s="40"/>
      <c r="H51" s="40"/>
      <c r="I51" s="40"/>
      <c r="J51" s="40"/>
      <c r="K51" s="40"/>
      <c r="L51" s="40"/>
      <c r="M51" s="40"/>
      <c r="N51" s="40"/>
      <c r="O51" s="40"/>
      <c r="P51" s="40"/>
      <c r="Q51" s="40"/>
      <c r="R51" s="40"/>
      <c r="S51" s="40"/>
      <c r="T51" s="40"/>
      <c r="U51" s="40"/>
      <c r="V51" s="40"/>
      <c r="W51" s="40"/>
      <c r="X51" s="30"/>
      <c r="Y51" s="27"/>
      <c r="Z51" s="27"/>
      <c r="AA51" s="27"/>
      <c r="AB51" s="27"/>
      <c r="AC51" s="27"/>
      <c r="AD51" s="27"/>
      <c r="AE51" s="27"/>
      <c r="AF51" s="28"/>
      <c r="AG51" s="27"/>
      <c r="AH51" s="27"/>
      <c r="AI51" s="28"/>
      <c r="AJ51" s="28"/>
    </row>
    <row r="52" spans="1:38" s="19" customFormat="1" ht="14.25" x14ac:dyDescent="0.2">
      <c r="A52" s="22"/>
      <c r="B52" s="23"/>
      <c r="C52" s="22"/>
      <c r="D52" s="22"/>
      <c r="E52" s="70"/>
      <c r="F52" s="70"/>
      <c r="G52" s="70"/>
      <c r="H52" s="70"/>
      <c r="I52" s="70"/>
      <c r="J52" s="70"/>
      <c r="K52" s="70"/>
      <c r="L52" s="70"/>
      <c r="M52" s="70"/>
      <c r="N52" s="70"/>
      <c r="O52" s="70"/>
      <c r="P52" s="70"/>
      <c r="Q52" s="70"/>
      <c r="R52" s="70"/>
      <c r="S52" s="70"/>
      <c r="T52" s="70"/>
      <c r="U52" s="70"/>
      <c r="V52" s="70"/>
      <c r="W52" s="70"/>
      <c r="X52" s="30" t="str">
        <f>IFERROR(VLOOKUP(E52,Menu!$B$11:$C$22,2,0),"")</f>
        <v/>
      </c>
      <c r="Y52" s="27"/>
      <c r="Z52" s="27">
        <f>IF(X52="YES",1,0)</f>
        <v>0</v>
      </c>
      <c r="AA52" s="27"/>
      <c r="AB52" s="27"/>
      <c r="AC52" s="27"/>
      <c r="AD52" s="27"/>
      <c r="AE52" s="27"/>
      <c r="AF52" s="28"/>
      <c r="AG52" s="27"/>
      <c r="AH52" s="27"/>
      <c r="AI52" s="28"/>
      <c r="AJ52" s="28"/>
    </row>
    <row r="53" spans="1:38" s="19" customFormat="1" ht="6" customHeight="1" x14ac:dyDescent="0.2">
      <c r="A53" s="22"/>
      <c r="B53" s="53"/>
      <c r="C53" s="51"/>
      <c r="D53" s="51"/>
      <c r="E53" s="46"/>
      <c r="F53" s="40"/>
      <c r="G53" s="40"/>
      <c r="H53" s="40"/>
      <c r="I53" s="40"/>
      <c r="J53" s="40"/>
      <c r="K53" s="40"/>
      <c r="L53" s="40"/>
      <c r="M53" s="40"/>
      <c r="N53" s="40"/>
      <c r="O53" s="40"/>
      <c r="P53" s="40"/>
      <c r="Q53" s="40"/>
      <c r="R53" s="40"/>
      <c r="S53" s="40"/>
      <c r="T53" s="40"/>
      <c r="U53" s="40"/>
      <c r="V53" s="40"/>
      <c r="W53" s="40"/>
      <c r="X53" s="30"/>
      <c r="Y53" s="27"/>
      <c r="Z53" s="27"/>
      <c r="AA53" s="27"/>
      <c r="AB53" s="27"/>
      <c r="AC53" s="27"/>
      <c r="AD53" s="27"/>
      <c r="AE53" s="27"/>
      <c r="AF53" s="28"/>
      <c r="AG53" s="27"/>
      <c r="AH53" s="27"/>
      <c r="AI53" s="28"/>
      <c r="AJ53" s="28"/>
    </row>
    <row r="54" spans="1:38" s="19" customFormat="1" ht="14.25" x14ac:dyDescent="0.2">
      <c r="A54" s="22"/>
      <c r="B54" s="23" t="s">
        <v>151</v>
      </c>
      <c r="C54" s="22"/>
      <c r="D54" s="22"/>
      <c r="E54" s="22"/>
      <c r="F54" s="22"/>
      <c r="G54" s="22"/>
      <c r="H54" s="22"/>
      <c r="I54" s="22"/>
      <c r="J54" s="22"/>
      <c r="K54" s="22"/>
      <c r="L54" s="22"/>
      <c r="M54" s="22"/>
      <c r="N54" s="22"/>
      <c r="O54" s="22"/>
      <c r="P54" s="22"/>
      <c r="Q54" s="22"/>
      <c r="R54" s="22"/>
      <c r="S54" s="22"/>
      <c r="T54" s="22"/>
      <c r="U54" s="22"/>
      <c r="V54" s="22"/>
      <c r="W54" s="22"/>
      <c r="X54" s="22"/>
      <c r="Y54" s="27"/>
      <c r="Z54" s="27"/>
      <c r="AA54" s="27"/>
      <c r="AB54" s="27"/>
      <c r="AC54" s="27"/>
      <c r="AD54" s="27"/>
      <c r="AE54" s="27"/>
      <c r="AF54" s="28"/>
      <c r="AG54" s="27"/>
      <c r="AH54" s="27"/>
      <c r="AI54" s="28"/>
      <c r="AJ54" s="28"/>
    </row>
    <row r="55" spans="1:38" s="19" customFormat="1" ht="14.45" customHeight="1" x14ac:dyDescent="0.2">
      <c r="A55" s="22"/>
      <c r="B55" s="72"/>
      <c r="C55" s="72"/>
      <c r="D55" s="72"/>
      <c r="E55" s="72"/>
      <c r="F55" s="72"/>
      <c r="G55" s="72"/>
      <c r="H55" s="72"/>
      <c r="I55" s="72"/>
      <c r="J55" s="72"/>
      <c r="K55" s="72"/>
      <c r="L55" s="72"/>
      <c r="M55" s="72"/>
      <c r="N55" s="72"/>
      <c r="O55" s="51"/>
      <c r="P55" s="73" t="s">
        <v>92</v>
      </c>
      <c r="Q55" s="73"/>
      <c r="R55" s="73"/>
      <c r="S55" s="73"/>
      <c r="T55" s="73"/>
      <c r="U55" s="73"/>
      <c r="V55" s="73"/>
      <c r="W55" s="73"/>
      <c r="X55" s="22"/>
      <c r="Y55" s="27"/>
      <c r="Z55" s="27"/>
      <c r="AA55" s="27"/>
      <c r="AB55" s="27"/>
      <c r="AC55" s="27"/>
      <c r="AD55" s="27"/>
      <c r="AE55" s="27"/>
      <c r="AF55" s="28"/>
      <c r="AG55" s="27"/>
      <c r="AH55" s="27"/>
      <c r="AI55" s="28"/>
      <c r="AJ55" s="28"/>
    </row>
    <row r="56" spans="1:38" s="19" customFormat="1" ht="14.25" x14ac:dyDescent="0.2">
      <c r="A56" s="22"/>
      <c r="B56" s="72"/>
      <c r="C56" s="72"/>
      <c r="D56" s="72"/>
      <c r="E56" s="72"/>
      <c r="F56" s="72"/>
      <c r="G56" s="72"/>
      <c r="H56" s="72"/>
      <c r="I56" s="72"/>
      <c r="J56" s="72"/>
      <c r="K56" s="72"/>
      <c r="L56" s="72"/>
      <c r="M56" s="72"/>
      <c r="N56" s="72"/>
      <c r="O56" s="22"/>
      <c r="P56" s="73"/>
      <c r="Q56" s="73"/>
      <c r="R56" s="73"/>
      <c r="S56" s="73"/>
      <c r="T56" s="73"/>
      <c r="U56" s="73"/>
      <c r="V56" s="73"/>
      <c r="W56" s="73"/>
      <c r="X56" s="22"/>
      <c r="Y56" s="27"/>
      <c r="Z56" s="27"/>
      <c r="AA56" s="27"/>
      <c r="AB56" s="27"/>
      <c r="AC56" s="27"/>
      <c r="AD56" s="27"/>
      <c r="AE56" s="27"/>
      <c r="AF56" s="28"/>
      <c r="AG56" s="28"/>
      <c r="AH56" s="28"/>
      <c r="AI56" s="28"/>
      <c r="AJ56" s="28"/>
    </row>
    <row r="57" spans="1:38" s="19" customFormat="1" ht="14.25" x14ac:dyDescent="0.2">
      <c r="A57" s="22"/>
      <c r="B57" s="72"/>
      <c r="C57" s="72"/>
      <c r="D57" s="72"/>
      <c r="E57" s="72"/>
      <c r="F57" s="72"/>
      <c r="G57" s="72"/>
      <c r="H57" s="72"/>
      <c r="I57" s="72"/>
      <c r="J57" s="72"/>
      <c r="K57" s="72"/>
      <c r="L57" s="72"/>
      <c r="M57" s="72"/>
      <c r="N57" s="72"/>
      <c r="O57" s="51"/>
      <c r="P57" s="73"/>
      <c r="Q57" s="73"/>
      <c r="R57" s="73"/>
      <c r="S57" s="73"/>
      <c r="T57" s="73"/>
      <c r="U57" s="73"/>
      <c r="V57" s="73"/>
      <c r="W57" s="73"/>
      <c r="X57" s="22"/>
      <c r="Z57" s="27"/>
      <c r="AA57" s="27"/>
      <c r="AB57" s="27"/>
      <c r="AC57" s="27"/>
      <c r="AD57" s="27"/>
      <c r="AE57" s="27"/>
      <c r="AF57" s="28"/>
      <c r="AG57" s="28"/>
      <c r="AH57" s="28"/>
      <c r="AI57" s="28"/>
      <c r="AJ57" s="28"/>
    </row>
    <row r="58" spans="1:38" s="19" customFormat="1" ht="14.25" x14ac:dyDescent="0.2">
      <c r="A58" s="22"/>
      <c r="B58" s="72"/>
      <c r="C58" s="72"/>
      <c r="D58" s="72"/>
      <c r="E58" s="72"/>
      <c r="F58" s="72"/>
      <c r="G58" s="72"/>
      <c r="H58" s="72"/>
      <c r="I58" s="72"/>
      <c r="J58" s="72"/>
      <c r="K58" s="72"/>
      <c r="L58" s="72"/>
      <c r="M58" s="72"/>
      <c r="N58" s="72"/>
      <c r="O58" s="22"/>
      <c r="P58" s="73"/>
      <c r="Q58" s="73"/>
      <c r="R58" s="73"/>
      <c r="S58" s="73"/>
      <c r="T58" s="73"/>
      <c r="U58" s="73"/>
      <c r="V58" s="73"/>
      <c r="W58" s="73"/>
      <c r="X58" s="22"/>
      <c r="Y58" s="34"/>
      <c r="Z58" s="27"/>
      <c r="AA58" s="27"/>
      <c r="AB58" s="27"/>
      <c r="AC58" s="27"/>
      <c r="AD58" s="27"/>
      <c r="AE58" s="27"/>
      <c r="AF58" s="28"/>
      <c r="AG58" s="28"/>
      <c r="AH58" s="28"/>
      <c r="AI58" s="28"/>
      <c r="AJ58" s="28"/>
    </row>
    <row r="59" spans="1:38" s="19" customFormat="1" ht="14.25" x14ac:dyDescent="0.2">
      <c r="A59" s="22"/>
      <c r="B59" s="72"/>
      <c r="C59" s="72"/>
      <c r="D59" s="72"/>
      <c r="E59" s="72"/>
      <c r="F59" s="72"/>
      <c r="G59" s="72"/>
      <c r="H59" s="72"/>
      <c r="I59" s="72"/>
      <c r="J59" s="72"/>
      <c r="K59" s="72"/>
      <c r="L59" s="72"/>
      <c r="M59" s="72"/>
      <c r="N59" s="72"/>
      <c r="O59" s="22"/>
      <c r="P59" s="73"/>
      <c r="Q59" s="73"/>
      <c r="R59" s="73"/>
      <c r="S59" s="73"/>
      <c r="T59" s="73"/>
      <c r="U59" s="73"/>
      <c r="V59" s="73"/>
      <c r="W59" s="73"/>
      <c r="X59" s="22"/>
      <c r="Y59" s="34"/>
      <c r="Z59" s="27"/>
      <c r="AA59" s="27"/>
      <c r="AB59" s="27"/>
      <c r="AC59" s="27"/>
      <c r="AD59" s="27"/>
      <c r="AE59" s="27"/>
      <c r="AF59" s="28"/>
      <c r="AG59" s="28"/>
      <c r="AH59" s="28"/>
      <c r="AI59" s="28"/>
      <c r="AJ59" s="28"/>
    </row>
    <row r="60" spans="1:38" s="19" customFormat="1" ht="14.25" x14ac:dyDescent="0.2">
      <c r="A60" s="22"/>
      <c r="B60" s="72"/>
      <c r="C60" s="72"/>
      <c r="D60" s="72"/>
      <c r="E60" s="72"/>
      <c r="F60" s="72"/>
      <c r="G60" s="72"/>
      <c r="H60" s="72"/>
      <c r="I60" s="72"/>
      <c r="J60" s="72"/>
      <c r="K60" s="72"/>
      <c r="L60" s="72"/>
      <c r="M60" s="72"/>
      <c r="N60" s="72"/>
      <c r="O60" s="22"/>
      <c r="P60" s="73"/>
      <c r="Q60" s="73"/>
      <c r="R60" s="73"/>
      <c r="S60" s="73"/>
      <c r="T60" s="73"/>
      <c r="U60" s="73"/>
      <c r="V60" s="73"/>
      <c r="W60" s="73"/>
      <c r="X60" s="22"/>
      <c r="Y60" s="34"/>
      <c r="Z60" s="27"/>
      <c r="AA60" s="27"/>
      <c r="AB60" s="27"/>
      <c r="AC60" s="27"/>
      <c r="AD60" s="27"/>
      <c r="AE60" s="27"/>
      <c r="AF60" s="28"/>
      <c r="AG60" s="28"/>
      <c r="AH60" s="28"/>
      <c r="AI60" s="28"/>
      <c r="AJ60" s="28"/>
    </row>
    <row r="61" spans="1:38" s="19" customFormat="1" ht="14.25" x14ac:dyDescent="0.2">
      <c r="A61" s="22"/>
      <c r="B61" s="72"/>
      <c r="C61" s="72"/>
      <c r="D61" s="72"/>
      <c r="E61" s="72"/>
      <c r="F61" s="72"/>
      <c r="G61" s="72"/>
      <c r="H61" s="72"/>
      <c r="I61" s="72"/>
      <c r="J61" s="72"/>
      <c r="K61" s="72"/>
      <c r="L61" s="72"/>
      <c r="M61" s="72"/>
      <c r="N61" s="72"/>
      <c r="O61" s="22"/>
      <c r="P61" s="73"/>
      <c r="Q61" s="73"/>
      <c r="R61" s="73"/>
      <c r="S61" s="73"/>
      <c r="T61" s="73"/>
      <c r="U61" s="73"/>
      <c r="V61" s="73"/>
      <c r="W61" s="73"/>
      <c r="X61" s="22"/>
      <c r="Y61" s="34"/>
      <c r="Z61" s="27"/>
      <c r="AA61" s="27"/>
      <c r="AB61" s="27"/>
      <c r="AC61" s="27"/>
      <c r="AD61" s="27"/>
      <c r="AE61" s="27"/>
      <c r="AF61" s="28"/>
      <c r="AG61" s="28"/>
      <c r="AH61" s="28"/>
      <c r="AI61" s="28"/>
      <c r="AJ61" s="28"/>
    </row>
    <row r="62" spans="1:38" s="19" customFormat="1" ht="6" customHeight="1" x14ac:dyDescent="0.2">
      <c r="A62" s="22"/>
      <c r="B62" s="23"/>
      <c r="C62" s="22"/>
      <c r="D62" s="22"/>
      <c r="E62" s="22"/>
      <c r="F62" s="22"/>
      <c r="G62" s="22"/>
      <c r="H62" s="22"/>
      <c r="I62" s="22"/>
      <c r="J62" s="22"/>
      <c r="K62" s="22"/>
      <c r="L62" s="22"/>
      <c r="M62" s="22"/>
      <c r="N62" s="22"/>
      <c r="O62" s="22"/>
      <c r="P62" s="22"/>
      <c r="Q62" s="22"/>
      <c r="R62" s="22"/>
      <c r="S62" s="22"/>
      <c r="T62" s="22"/>
      <c r="U62" s="22"/>
      <c r="V62" s="22"/>
      <c r="W62" s="22"/>
      <c r="X62" s="22"/>
      <c r="Y62" s="28"/>
      <c r="Z62" s="28"/>
      <c r="AA62" s="28"/>
      <c r="AB62" s="28"/>
      <c r="AC62" s="28"/>
      <c r="AD62" s="28"/>
      <c r="AE62" s="28"/>
      <c r="AF62" s="28"/>
      <c r="AG62" s="28"/>
      <c r="AH62" s="28"/>
      <c r="AI62" s="28"/>
      <c r="AJ62" s="28"/>
    </row>
    <row r="63" spans="1:38" s="19" customFormat="1" ht="21" customHeight="1" x14ac:dyDescent="0.2">
      <c r="A63" s="71" t="s">
        <v>50</v>
      </c>
      <c r="B63" s="71"/>
      <c r="C63" s="71"/>
      <c r="D63" s="71"/>
      <c r="E63" s="71"/>
      <c r="F63" s="71"/>
      <c r="G63" s="71"/>
      <c r="H63" s="71"/>
      <c r="I63" s="71"/>
      <c r="J63" s="71"/>
      <c r="K63" s="71"/>
      <c r="L63" s="71"/>
      <c r="M63" s="71"/>
      <c r="N63" s="71"/>
      <c r="O63" s="71"/>
      <c r="P63" s="71"/>
      <c r="Q63" s="71"/>
      <c r="R63" s="71"/>
      <c r="S63" s="71"/>
      <c r="T63" s="71"/>
      <c r="U63" s="71"/>
      <c r="V63" s="71"/>
      <c r="W63" s="71"/>
      <c r="X63" s="71"/>
      <c r="Y63" s="28"/>
      <c r="Z63" s="28"/>
      <c r="AA63" s="28"/>
      <c r="AB63" s="28"/>
      <c r="AC63" s="35"/>
      <c r="AD63" s="28"/>
      <c r="AE63" s="28"/>
      <c r="AF63" s="28"/>
      <c r="AG63" s="28"/>
      <c r="AH63" s="28"/>
      <c r="AI63" s="28"/>
      <c r="AJ63" s="28"/>
      <c r="AK63" s="28"/>
      <c r="AL63" s="28"/>
    </row>
    <row r="64" spans="1:38" s="19" customFormat="1" ht="3" customHeight="1" x14ac:dyDescent="0.2">
      <c r="A64" s="22"/>
      <c r="B64" s="22"/>
      <c r="C64" s="22"/>
      <c r="D64" s="22"/>
      <c r="E64" s="22"/>
      <c r="F64" s="22"/>
      <c r="G64" s="22"/>
      <c r="H64" s="22"/>
      <c r="I64" s="22"/>
      <c r="J64" s="22"/>
      <c r="K64" s="22"/>
      <c r="L64" s="22"/>
      <c r="M64" s="22"/>
      <c r="N64" s="22"/>
      <c r="O64" s="22"/>
      <c r="P64" s="22"/>
      <c r="Q64" s="22"/>
      <c r="R64" s="22"/>
      <c r="S64" s="22"/>
      <c r="T64" s="22"/>
      <c r="U64" s="22"/>
      <c r="V64" s="22"/>
      <c r="W64" s="22"/>
      <c r="X64" s="22"/>
      <c r="Y64" s="28"/>
      <c r="Z64" s="28"/>
      <c r="AA64" s="28"/>
      <c r="AB64" s="28"/>
      <c r="AC64" s="28"/>
      <c r="AD64" s="28"/>
      <c r="AE64" s="28"/>
      <c r="AF64" s="28"/>
      <c r="AG64" s="28"/>
      <c r="AH64" s="28"/>
      <c r="AI64" s="28"/>
      <c r="AJ64" s="28"/>
    </row>
    <row r="65" spans="1:36" s="19" customFormat="1" ht="14.25" x14ac:dyDescent="0.2">
      <c r="A65" s="22"/>
      <c r="B65" s="23" t="s">
        <v>51</v>
      </c>
      <c r="C65" s="22"/>
      <c r="D65" s="22"/>
      <c r="E65" s="22"/>
      <c r="F65" s="22"/>
      <c r="G65" s="22"/>
      <c r="H65" s="22"/>
      <c r="I65" s="22"/>
      <c r="J65" s="22"/>
      <c r="K65" s="22"/>
      <c r="L65" s="23"/>
      <c r="M65" s="23"/>
      <c r="N65" s="23"/>
      <c r="O65" s="23"/>
      <c r="P65" s="23"/>
      <c r="Q65" s="23"/>
      <c r="R65" s="23"/>
      <c r="S65" s="23"/>
      <c r="T65" s="23"/>
      <c r="U65" s="22"/>
      <c r="V65" s="22"/>
      <c r="W65" s="22"/>
      <c r="X65" s="22"/>
      <c r="Y65" s="28"/>
      <c r="Z65" s="28"/>
      <c r="AA65" s="28"/>
      <c r="AB65" s="28"/>
      <c r="AC65" s="28"/>
      <c r="AD65" s="28"/>
      <c r="AE65" s="28"/>
      <c r="AF65" s="28"/>
      <c r="AG65" s="28"/>
      <c r="AH65" s="28"/>
      <c r="AI65" s="28"/>
      <c r="AJ65" s="28"/>
    </row>
    <row r="66" spans="1:36" s="19" customFormat="1" ht="14.25" x14ac:dyDescent="0.2">
      <c r="A66" s="22"/>
      <c r="B66" s="23" t="s">
        <v>52</v>
      </c>
      <c r="C66" s="22"/>
      <c r="D66" s="22"/>
      <c r="E66" s="22"/>
      <c r="F66" s="22"/>
      <c r="G66" s="22"/>
      <c r="H66" s="22"/>
      <c r="I66" s="22"/>
      <c r="J66" s="22"/>
      <c r="K66" s="22"/>
      <c r="L66" s="23"/>
      <c r="M66" s="23"/>
      <c r="N66" s="23"/>
      <c r="O66" s="23"/>
      <c r="P66" s="23"/>
      <c r="Q66" s="23"/>
      <c r="R66" s="23"/>
      <c r="S66" s="23"/>
      <c r="T66" s="23"/>
      <c r="U66" s="22"/>
      <c r="V66" s="22"/>
      <c r="W66" s="22"/>
      <c r="X66" s="22"/>
      <c r="Y66" s="28"/>
      <c r="Z66" s="28"/>
      <c r="AA66" s="28"/>
      <c r="AB66" s="28"/>
      <c r="AC66" s="28"/>
      <c r="AD66" s="28"/>
      <c r="AE66" s="28"/>
      <c r="AF66" s="28"/>
      <c r="AG66" s="28"/>
      <c r="AH66" s="28"/>
      <c r="AI66" s="28"/>
      <c r="AJ66" s="28"/>
    </row>
    <row r="67" spans="1:36" s="19" customFormat="1" ht="3" customHeight="1" x14ac:dyDescent="0.2">
      <c r="A67" s="22"/>
      <c r="B67" s="22"/>
      <c r="C67" s="22"/>
      <c r="D67" s="22"/>
      <c r="E67" s="22"/>
      <c r="F67" s="22"/>
      <c r="G67" s="22"/>
      <c r="H67" s="22"/>
      <c r="I67" s="22"/>
      <c r="J67" s="22"/>
      <c r="K67" s="22"/>
      <c r="L67" s="22"/>
      <c r="M67" s="23"/>
      <c r="N67" s="23"/>
      <c r="O67" s="23"/>
      <c r="P67" s="23"/>
      <c r="Q67" s="23"/>
      <c r="R67" s="23"/>
      <c r="S67" s="23"/>
      <c r="T67" s="23"/>
      <c r="U67" s="22"/>
      <c r="V67" s="22"/>
      <c r="W67" s="22"/>
      <c r="X67" s="22"/>
      <c r="Y67" s="28"/>
      <c r="Z67" s="28"/>
      <c r="AA67" s="28"/>
      <c r="AB67" s="28"/>
      <c r="AC67" s="28"/>
      <c r="AD67" s="28"/>
      <c r="AE67" s="28"/>
      <c r="AF67" s="28"/>
      <c r="AG67" s="28"/>
      <c r="AH67" s="28"/>
      <c r="AI67" s="28"/>
      <c r="AJ67" s="28"/>
    </row>
    <row r="68" spans="1:36" s="19" customFormat="1" ht="14.25" x14ac:dyDescent="0.2">
      <c r="A68" s="22"/>
      <c r="B68" s="23" t="s">
        <v>53</v>
      </c>
      <c r="C68" s="22"/>
      <c r="D68" s="22"/>
      <c r="E68" s="22"/>
      <c r="F68" s="22"/>
      <c r="G68" s="22"/>
      <c r="H68" s="22"/>
      <c r="I68" s="22"/>
      <c r="J68" s="22"/>
      <c r="K68" s="22"/>
      <c r="L68" s="23"/>
      <c r="M68" s="23"/>
      <c r="N68" s="23"/>
      <c r="O68" s="23"/>
      <c r="P68" s="23"/>
      <c r="Q68" s="23"/>
      <c r="R68" s="23"/>
      <c r="S68" s="23"/>
      <c r="T68" s="23"/>
      <c r="U68" s="22"/>
      <c r="V68" s="22"/>
      <c r="W68" s="22"/>
      <c r="X68" s="22"/>
      <c r="Y68" s="28"/>
      <c r="Z68" s="28"/>
      <c r="AA68" s="28"/>
      <c r="AB68" s="28"/>
      <c r="AC68" s="28"/>
      <c r="AD68" s="28"/>
      <c r="AE68" s="28"/>
      <c r="AF68" s="28"/>
      <c r="AG68" s="28"/>
      <c r="AH68" s="28"/>
      <c r="AI68" s="28"/>
      <c r="AJ68" s="28"/>
    </row>
    <row r="69" spans="1:36" s="19" customFormat="1" ht="14.25" x14ac:dyDescent="0.2">
      <c r="A69" s="22"/>
      <c r="B69" s="70"/>
      <c r="C69" s="70"/>
      <c r="D69" s="70"/>
      <c r="E69" s="70"/>
      <c r="F69" s="70"/>
      <c r="G69" s="70"/>
      <c r="H69" s="70"/>
      <c r="I69" s="70"/>
      <c r="J69" s="70"/>
      <c r="K69" s="70"/>
      <c r="L69" s="23"/>
      <c r="M69" s="23"/>
      <c r="N69" s="23"/>
      <c r="O69" s="23"/>
      <c r="P69" s="23"/>
      <c r="Q69" s="23"/>
      <c r="R69" s="23"/>
      <c r="S69" s="76" t="s">
        <v>54</v>
      </c>
      <c r="T69" s="76"/>
      <c r="U69" s="22"/>
      <c r="V69" s="76" t="s">
        <v>55</v>
      </c>
      <c r="W69" s="76"/>
      <c r="X69" s="22"/>
      <c r="Y69" s="28"/>
      <c r="Z69" s="28"/>
      <c r="AA69" s="28"/>
      <c r="AB69" s="28"/>
      <c r="AC69" s="28"/>
      <c r="AD69" s="28"/>
      <c r="AE69" s="28"/>
      <c r="AF69" s="28"/>
      <c r="AG69" s="28"/>
      <c r="AH69" s="28"/>
      <c r="AI69" s="28"/>
      <c r="AJ69" s="28"/>
    </row>
    <row r="70" spans="1:36" s="19" customFormat="1" ht="7.15" customHeight="1" x14ac:dyDescent="0.2">
      <c r="A70" s="22"/>
      <c r="B70" s="22"/>
      <c r="C70" s="22"/>
      <c r="D70" s="22"/>
      <c r="E70" s="22"/>
      <c r="F70" s="22"/>
      <c r="G70" s="22"/>
      <c r="H70" s="22"/>
      <c r="I70" s="22"/>
      <c r="J70" s="22"/>
      <c r="K70" s="22"/>
      <c r="L70" s="22"/>
      <c r="M70" s="22"/>
      <c r="N70" s="22"/>
      <c r="O70" s="22"/>
      <c r="P70" s="22"/>
      <c r="Q70" s="22"/>
      <c r="R70" s="22"/>
      <c r="S70" s="76"/>
      <c r="T70" s="76"/>
      <c r="U70" s="23"/>
      <c r="V70" s="76"/>
      <c r="W70" s="76"/>
      <c r="X70" s="22"/>
      <c r="Y70" s="28"/>
      <c r="Z70" s="28"/>
      <c r="AA70" s="28"/>
      <c r="AB70" s="28"/>
      <c r="AC70" s="28"/>
      <c r="AD70" s="28"/>
      <c r="AE70" s="28"/>
      <c r="AF70" s="28"/>
      <c r="AG70" s="28"/>
      <c r="AH70" s="28"/>
      <c r="AI70" s="28"/>
      <c r="AJ70" s="28"/>
    </row>
    <row r="71" spans="1:36" s="19" customFormat="1" ht="14.45" customHeight="1" x14ac:dyDescent="0.2">
      <c r="A71" s="22"/>
      <c r="B71" s="23" t="s">
        <v>56</v>
      </c>
      <c r="C71" s="22"/>
      <c r="D71" s="22"/>
      <c r="E71" s="22"/>
      <c r="F71" s="22"/>
      <c r="G71" s="22"/>
      <c r="H71" s="22"/>
      <c r="I71" s="22"/>
      <c r="J71" s="22"/>
      <c r="K71" s="22"/>
      <c r="L71" s="22"/>
      <c r="M71" s="22"/>
      <c r="N71" s="22"/>
      <c r="O71" s="22"/>
      <c r="P71" s="22"/>
      <c r="Q71" s="36" t="s">
        <v>11</v>
      </c>
      <c r="R71" s="22"/>
      <c r="S71" s="76"/>
      <c r="T71" s="76"/>
      <c r="U71" s="22"/>
      <c r="V71" s="76"/>
      <c r="W71" s="76"/>
      <c r="X71" s="22"/>
      <c r="Y71" s="28"/>
      <c r="Z71" s="28"/>
      <c r="AA71" s="28"/>
      <c r="AB71" s="28"/>
      <c r="AC71" s="28"/>
      <c r="AD71" s="28"/>
      <c r="AE71" s="28"/>
      <c r="AF71" s="28"/>
      <c r="AG71" s="28"/>
      <c r="AH71" s="28"/>
      <c r="AI71" s="28"/>
      <c r="AJ71" s="28"/>
    </row>
    <row r="72" spans="1:36" s="19" customFormat="1" ht="14.25" x14ac:dyDescent="0.2">
      <c r="A72" s="22"/>
      <c r="B72" s="70"/>
      <c r="C72" s="70"/>
      <c r="D72" s="70"/>
      <c r="E72" s="70"/>
      <c r="F72" s="70"/>
      <c r="G72" s="70"/>
      <c r="H72" s="70"/>
      <c r="I72" s="70"/>
      <c r="J72" s="70"/>
      <c r="K72" s="70"/>
      <c r="L72" s="70"/>
      <c r="M72" s="70"/>
      <c r="N72" s="70"/>
      <c r="O72" s="70"/>
      <c r="P72" s="40"/>
      <c r="Q72" s="56"/>
      <c r="R72" s="22"/>
      <c r="S72" s="75" t="str">
        <f>IFERROR(VLOOKUP(B72,Menu!$B$26:$C$47,2,0),"")</f>
        <v/>
      </c>
      <c r="T72" s="75"/>
      <c r="U72" s="40"/>
      <c r="V72" s="74" t="str">
        <f>IF(ISNUMBER(Q72),Q72*S72,"")</f>
        <v/>
      </c>
      <c r="W72" s="74"/>
      <c r="X72" s="22"/>
      <c r="Y72" s="28"/>
      <c r="Z72" s="28"/>
      <c r="AA72" s="28"/>
      <c r="AB72" s="28"/>
      <c r="AC72" s="28"/>
      <c r="AD72" s="28"/>
      <c r="AE72" s="28"/>
      <c r="AF72" s="28"/>
      <c r="AG72" s="28"/>
      <c r="AH72" s="28"/>
      <c r="AI72" s="28"/>
      <c r="AJ72" s="28"/>
    </row>
    <row r="73" spans="1:36" s="19" customFormat="1" ht="3" customHeight="1" x14ac:dyDescent="0.2">
      <c r="A73" s="22"/>
      <c r="B73" s="40"/>
      <c r="C73" s="40"/>
      <c r="D73" s="40"/>
      <c r="E73" s="40"/>
      <c r="F73" s="40"/>
      <c r="G73" s="40"/>
      <c r="H73" s="40"/>
      <c r="I73" s="40"/>
      <c r="J73" s="40"/>
      <c r="K73" s="40"/>
      <c r="L73" s="40"/>
      <c r="M73" s="40"/>
      <c r="N73" s="40"/>
      <c r="O73" s="40"/>
      <c r="P73" s="40"/>
      <c r="Q73" s="40"/>
      <c r="R73" s="22"/>
      <c r="S73" s="40"/>
      <c r="T73" s="40"/>
      <c r="U73" s="40"/>
      <c r="V73" s="40"/>
      <c r="W73" s="40"/>
      <c r="X73" s="22"/>
      <c r="Y73" s="28"/>
      <c r="Z73" s="28"/>
      <c r="AA73" s="28"/>
      <c r="AB73" s="28"/>
      <c r="AC73" s="28"/>
      <c r="AD73" s="28"/>
      <c r="AE73" s="28"/>
      <c r="AF73" s="28"/>
      <c r="AG73" s="28"/>
      <c r="AH73" s="28"/>
      <c r="AI73" s="28"/>
      <c r="AJ73" s="28"/>
    </row>
    <row r="74" spans="1:36" s="19" customFormat="1" ht="14.25" x14ac:dyDescent="0.2">
      <c r="A74" s="22"/>
      <c r="B74" s="70"/>
      <c r="C74" s="70"/>
      <c r="D74" s="70"/>
      <c r="E74" s="70"/>
      <c r="F74" s="70"/>
      <c r="G74" s="70"/>
      <c r="H74" s="70"/>
      <c r="I74" s="70"/>
      <c r="J74" s="70"/>
      <c r="K74" s="70"/>
      <c r="L74" s="70"/>
      <c r="M74" s="70"/>
      <c r="N74" s="70"/>
      <c r="O74" s="70"/>
      <c r="P74" s="40"/>
      <c r="Q74" s="56"/>
      <c r="R74" s="22"/>
      <c r="S74" s="75" t="str">
        <f>IFERROR(VLOOKUP(B74,Menu!$B$26:$C$47,2,0),"")</f>
        <v/>
      </c>
      <c r="T74" s="75"/>
      <c r="U74" s="40"/>
      <c r="V74" s="74" t="str">
        <f>IF(ISNUMBER(Q74),Q74*S74,"")</f>
        <v/>
      </c>
      <c r="W74" s="74"/>
      <c r="X74" s="22"/>
      <c r="Y74" s="28"/>
      <c r="Z74" s="28"/>
      <c r="AA74" s="28"/>
      <c r="AB74" s="28"/>
      <c r="AC74" s="28"/>
      <c r="AD74" s="28"/>
      <c r="AE74" s="28"/>
      <c r="AF74" s="28"/>
      <c r="AG74" s="28"/>
      <c r="AH74" s="28"/>
      <c r="AI74" s="28"/>
      <c r="AJ74" s="28"/>
    </row>
    <row r="75" spans="1:36" s="19" customFormat="1" ht="3" customHeight="1" x14ac:dyDescent="0.2">
      <c r="A75" s="22"/>
      <c r="B75" s="40"/>
      <c r="C75" s="40"/>
      <c r="D75" s="40"/>
      <c r="E75" s="40"/>
      <c r="F75" s="40"/>
      <c r="G75" s="40"/>
      <c r="H75" s="40"/>
      <c r="I75" s="40"/>
      <c r="J75" s="40"/>
      <c r="K75" s="40"/>
      <c r="L75" s="40"/>
      <c r="M75" s="40"/>
      <c r="N75" s="40"/>
      <c r="O75" s="40"/>
      <c r="P75" s="40"/>
      <c r="Q75" s="40"/>
      <c r="R75" s="22"/>
      <c r="S75" s="40"/>
      <c r="T75" s="40"/>
      <c r="U75" s="40"/>
      <c r="V75" s="40"/>
      <c r="W75" s="40"/>
      <c r="X75" s="22"/>
      <c r="Y75" s="28"/>
      <c r="Z75" s="28"/>
      <c r="AA75" s="28"/>
      <c r="AB75" s="28"/>
      <c r="AC75" s="28"/>
      <c r="AD75" s="28"/>
      <c r="AE75" s="28"/>
      <c r="AF75" s="28"/>
      <c r="AG75" s="28"/>
      <c r="AH75" s="28"/>
      <c r="AI75" s="28"/>
      <c r="AJ75" s="28"/>
    </row>
    <row r="76" spans="1:36" s="19" customFormat="1" ht="14.25" x14ac:dyDescent="0.2">
      <c r="A76" s="22"/>
      <c r="B76" s="70"/>
      <c r="C76" s="70"/>
      <c r="D76" s="70"/>
      <c r="E76" s="70"/>
      <c r="F76" s="70"/>
      <c r="G76" s="70"/>
      <c r="H76" s="70"/>
      <c r="I76" s="70"/>
      <c r="J76" s="70"/>
      <c r="K76" s="70"/>
      <c r="L76" s="70"/>
      <c r="M76" s="70"/>
      <c r="N76" s="70"/>
      <c r="O76" s="70"/>
      <c r="P76" s="40"/>
      <c r="Q76" s="56"/>
      <c r="R76" s="22"/>
      <c r="S76" s="75" t="str">
        <f>IFERROR(VLOOKUP(B76,Menu!$B$26:$C$47,2,0),"")</f>
        <v/>
      </c>
      <c r="T76" s="75"/>
      <c r="U76" s="40"/>
      <c r="V76" s="74" t="str">
        <f>IF(ISNUMBER(Q76),Q76*S76,"")</f>
        <v/>
      </c>
      <c r="W76" s="74"/>
      <c r="X76" s="22"/>
      <c r="Y76" s="28"/>
      <c r="Z76" s="28"/>
      <c r="AA76" s="28"/>
      <c r="AB76" s="28"/>
      <c r="AC76" s="28"/>
      <c r="AD76" s="28"/>
      <c r="AE76" s="28"/>
      <c r="AF76" s="28"/>
      <c r="AG76" s="28"/>
      <c r="AH76" s="28"/>
      <c r="AI76" s="28"/>
      <c r="AJ76" s="28"/>
    </row>
    <row r="77" spans="1:36" s="19" customFormat="1" ht="3" customHeight="1" x14ac:dyDescent="0.2">
      <c r="A77" s="22"/>
      <c r="B77" s="40"/>
      <c r="C77" s="40"/>
      <c r="D77" s="40"/>
      <c r="E77" s="40"/>
      <c r="F77" s="40"/>
      <c r="G77" s="40"/>
      <c r="H77" s="40"/>
      <c r="I77" s="40"/>
      <c r="J77" s="40"/>
      <c r="K77" s="40"/>
      <c r="L77" s="40"/>
      <c r="M77" s="40"/>
      <c r="N77" s="40"/>
      <c r="O77" s="40"/>
      <c r="P77" s="40"/>
      <c r="Q77" s="40"/>
      <c r="R77" s="22"/>
      <c r="S77" s="40"/>
      <c r="T77" s="40"/>
      <c r="U77" s="40"/>
      <c r="V77" s="40"/>
      <c r="W77" s="40"/>
      <c r="X77" s="22"/>
      <c r="Y77" s="28"/>
      <c r="Z77" s="28"/>
      <c r="AA77" s="28"/>
      <c r="AB77" s="28"/>
      <c r="AC77" s="28"/>
      <c r="AD77" s="28"/>
      <c r="AE77" s="28"/>
      <c r="AF77" s="28"/>
      <c r="AG77" s="28"/>
      <c r="AH77" s="28"/>
      <c r="AI77" s="28"/>
      <c r="AJ77" s="28"/>
    </row>
    <row r="78" spans="1:36" s="19" customFormat="1" ht="14.25" x14ac:dyDescent="0.2">
      <c r="A78" s="22"/>
      <c r="B78" s="70"/>
      <c r="C78" s="70"/>
      <c r="D78" s="70"/>
      <c r="E78" s="70"/>
      <c r="F78" s="70"/>
      <c r="G78" s="70"/>
      <c r="H78" s="70"/>
      <c r="I78" s="70"/>
      <c r="J78" s="70"/>
      <c r="K78" s="70"/>
      <c r="L78" s="70"/>
      <c r="M78" s="70"/>
      <c r="N78" s="70"/>
      <c r="O78" s="70"/>
      <c r="P78" s="40"/>
      <c r="Q78" s="56"/>
      <c r="R78" s="22"/>
      <c r="S78" s="75" t="str">
        <f>IFERROR(VLOOKUP(B78,Menu!$B$26:$C$47,2,0),"")</f>
        <v/>
      </c>
      <c r="T78" s="75"/>
      <c r="U78" s="40"/>
      <c r="V78" s="74" t="str">
        <f>IF(ISNUMBER(Q78),Q78*S78,"")</f>
        <v/>
      </c>
      <c r="W78" s="74"/>
      <c r="X78" s="22"/>
      <c r="Y78" s="28"/>
      <c r="Z78" s="28"/>
      <c r="AA78" s="28"/>
      <c r="AB78" s="28"/>
      <c r="AC78" s="28"/>
      <c r="AD78" s="28"/>
      <c r="AE78" s="28"/>
      <c r="AF78" s="28"/>
      <c r="AG78" s="28"/>
      <c r="AH78" s="28"/>
      <c r="AI78" s="28"/>
      <c r="AJ78" s="28"/>
    </row>
    <row r="79" spans="1:36" s="19" customFormat="1" ht="3" customHeight="1" x14ac:dyDescent="0.2">
      <c r="A79" s="22"/>
      <c r="B79" s="22"/>
      <c r="C79" s="22"/>
      <c r="D79" s="22"/>
      <c r="E79" s="22"/>
      <c r="F79" s="22"/>
      <c r="G79" s="22"/>
      <c r="H79" s="22"/>
      <c r="I79" s="22"/>
      <c r="J79" s="22"/>
      <c r="K79" s="22"/>
      <c r="L79" s="22"/>
      <c r="M79" s="22"/>
      <c r="N79" s="22"/>
      <c r="O79" s="22"/>
      <c r="P79" s="22"/>
      <c r="Q79" s="22"/>
      <c r="R79" s="22"/>
      <c r="S79" s="40"/>
      <c r="T79" s="40"/>
      <c r="U79" s="40"/>
      <c r="V79" s="40"/>
      <c r="W79" s="40"/>
      <c r="X79" s="22"/>
      <c r="Y79" s="28"/>
      <c r="Z79" s="28"/>
      <c r="AA79" s="28"/>
      <c r="AB79" s="28"/>
      <c r="AC79" s="28"/>
      <c r="AD79" s="28"/>
      <c r="AE79" s="28"/>
      <c r="AF79" s="28"/>
      <c r="AG79" s="28"/>
      <c r="AH79" s="28"/>
      <c r="AI79" s="28"/>
      <c r="AJ79" s="28"/>
    </row>
    <row r="80" spans="1:36" s="19" customFormat="1" ht="14.25" x14ac:dyDescent="0.2">
      <c r="A80" s="22"/>
      <c r="B80" s="23" t="s">
        <v>57</v>
      </c>
      <c r="C80" s="22"/>
      <c r="D80" s="22"/>
      <c r="E80" s="22"/>
      <c r="F80" s="22"/>
      <c r="G80" s="22"/>
      <c r="H80" s="22"/>
      <c r="I80" s="22"/>
      <c r="J80" s="22"/>
      <c r="K80" s="22"/>
      <c r="L80" s="22"/>
      <c r="M80" s="22"/>
      <c r="N80" s="22"/>
      <c r="O80" s="22"/>
      <c r="P80" s="23"/>
      <c r="Q80" s="22"/>
      <c r="R80" s="22"/>
      <c r="S80" s="22"/>
      <c r="T80" s="22"/>
      <c r="U80" s="22"/>
      <c r="V80" s="22"/>
      <c r="W80" s="22"/>
      <c r="X80" s="22"/>
      <c r="Y80" s="28"/>
      <c r="Z80" s="28"/>
      <c r="AA80" s="28"/>
      <c r="AB80" s="28"/>
      <c r="AC80" s="28"/>
      <c r="AD80" s="28"/>
      <c r="AE80" s="28"/>
      <c r="AF80" s="28"/>
      <c r="AG80" s="28"/>
      <c r="AH80" s="28"/>
      <c r="AI80" s="28"/>
      <c r="AJ80" s="28"/>
    </row>
    <row r="81" spans="1:38" s="19" customFormat="1" ht="3" customHeight="1" x14ac:dyDescent="0.2">
      <c r="A81" s="22"/>
      <c r="B81" s="22"/>
      <c r="C81" s="22"/>
      <c r="D81" s="22"/>
      <c r="E81" s="22"/>
      <c r="F81" s="22"/>
      <c r="G81" s="22"/>
      <c r="H81" s="22"/>
      <c r="I81" s="22"/>
      <c r="J81" s="22"/>
      <c r="K81" s="22"/>
      <c r="L81" s="22"/>
      <c r="M81" s="22"/>
      <c r="N81" s="22"/>
      <c r="O81" s="22"/>
      <c r="P81" s="22"/>
      <c r="Q81" s="22"/>
      <c r="R81" s="22"/>
      <c r="S81" s="22"/>
      <c r="T81" s="22"/>
      <c r="U81" s="22"/>
      <c r="V81" s="22"/>
      <c r="W81" s="22"/>
      <c r="X81" s="22"/>
      <c r="Y81" s="28"/>
      <c r="Z81" s="28"/>
      <c r="AA81" s="28"/>
      <c r="AB81" s="28"/>
      <c r="AC81" s="28"/>
      <c r="AD81" s="28"/>
      <c r="AE81" s="28"/>
      <c r="AF81" s="28"/>
      <c r="AG81" s="28"/>
      <c r="AH81" s="28"/>
      <c r="AI81" s="28"/>
      <c r="AJ81" s="28"/>
    </row>
    <row r="82" spans="1:38" s="19" customFormat="1" ht="21" customHeight="1" x14ac:dyDescent="0.2">
      <c r="A82" s="71" t="s">
        <v>58</v>
      </c>
      <c r="B82" s="71"/>
      <c r="C82" s="71"/>
      <c r="D82" s="71"/>
      <c r="E82" s="71"/>
      <c r="F82" s="71"/>
      <c r="G82" s="71"/>
      <c r="H82" s="71"/>
      <c r="I82" s="71"/>
      <c r="J82" s="71"/>
      <c r="K82" s="71"/>
      <c r="L82" s="71"/>
      <c r="M82" s="71"/>
      <c r="N82" s="71"/>
      <c r="O82" s="71"/>
      <c r="P82" s="71"/>
      <c r="Q82" s="71"/>
      <c r="R82" s="71"/>
      <c r="S82" s="71"/>
      <c r="T82" s="71"/>
      <c r="U82" s="71"/>
      <c r="V82" s="71"/>
      <c r="W82" s="71"/>
      <c r="X82" s="71"/>
      <c r="Y82" s="28"/>
      <c r="Z82" s="28"/>
      <c r="AA82" s="28"/>
      <c r="AB82" s="28"/>
      <c r="AC82" s="28"/>
      <c r="AD82" s="28"/>
      <c r="AE82" s="28"/>
      <c r="AF82" s="28"/>
      <c r="AG82" s="28"/>
      <c r="AH82" s="28"/>
      <c r="AI82" s="28"/>
      <c r="AJ82" s="28"/>
      <c r="AK82" s="28"/>
      <c r="AL82" s="28"/>
    </row>
    <row r="83" spans="1:38" s="19" customFormat="1" ht="3" customHeight="1" x14ac:dyDescent="0.2">
      <c r="A83" s="22"/>
      <c r="B83" s="22"/>
      <c r="C83" s="22"/>
      <c r="D83" s="22"/>
      <c r="E83" s="22"/>
      <c r="F83" s="22"/>
      <c r="G83" s="22"/>
      <c r="H83" s="22"/>
      <c r="I83" s="22"/>
      <c r="J83" s="22"/>
      <c r="K83" s="22"/>
      <c r="L83" s="22"/>
      <c r="M83" s="22"/>
      <c r="N83" s="22"/>
      <c r="O83" s="22"/>
      <c r="P83" s="22"/>
      <c r="Q83" s="22"/>
      <c r="R83" s="22"/>
      <c r="S83" s="22"/>
      <c r="T83" s="22"/>
      <c r="U83" s="22"/>
      <c r="V83" s="22"/>
      <c r="W83" s="22"/>
      <c r="X83" s="22"/>
      <c r="Y83" s="28"/>
      <c r="Z83" s="28"/>
      <c r="AA83" s="28"/>
      <c r="AB83" s="28"/>
      <c r="AC83" s="28"/>
      <c r="AD83" s="28"/>
      <c r="AE83" s="28"/>
      <c r="AF83" s="28"/>
      <c r="AG83" s="28"/>
      <c r="AH83" s="28"/>
      <c r="AI83" s="28"/>
      <c r="AJ83" s="28"/>
      <c r="AK83" s="28"/>
      <c r="AL83" s="28"/>
    </row>
    <row r="84" spans="1:38" s="19" customFormat="1" ht="14.25" x14ac:dyDescent="0.2">
      <c r="A84" s="22"/>
      <c r="B84" s="23" t="s">
        <v>59</v>
      </c>
      <c r="C84" s="22"/>
      <c r="D84" s="22"/>
      <c r="E84" s="22"/>
      <c r="F84" s="22"/>
      <c r="G84" s="22"/>
      <c r="H84" s="22"/>
      <c r="I84" s="22"/>
      <c r="J84" s="22"/>
      <c r="K84" s="23" t="s">
        <v>60</v>
      </c>
      <c r="L84" s="22"/>
      <c r="M84" s="22"/>
      <c r="N84" s="22"/>
      <c r="O84" s="22"/>
      <c r="P84" s="22"/>
      <c r="Q84" s="22"/>
      <c r="R84" s="22"/>
      <c r="S84" s="22"/>
      <c r="T84" s="22"/>
      <c r="U84" s="22"/>
      <c r="V84" s="22"/>
      <c r="W84" s="22"/>
      <c r="X84" s="22"/>
      <c r="Y84" s="28"/>
      <c r="Z84" s="28"/>
      <c r="AA84" s="28"/>
      <c r="AB84" s="28"/>
      <c r="AC84" s="28"/>
      <c r="AD84" s="28"/>
      <c r="AE84" s="28"/>
      <c r="AF84" s="28"/>
      <c r="AG84" s="28"/>
      <c r="AH84" s="28"/>
      <c r="AI84" s="28"/>
      <c r="AJ84" s="28"/>
      <c r="AK84" s="28"/>
      <c r="AL84" s="28"/>
    </row>
    <row r="85" spans="1:38" s="19" customFormat="1" ht="14.25" x14ac:dyDescent="0.2">
      <c r="A85" s="22"/>
      <c r="B85" s="78"/>
      <c r="C85" s="78"/>
      <c r="D85" s="78"/>
      <c r="E85" s="78"/>
      <c r="F85" s="78"/>
      <c r="G85" s="78"/>
      <c r="H85" s="78"/>
      <c r="I85" s="78"/>
      <c r="J85" s="22"/>
      <c r="K85" s="72"/>
      <c r="L85" s="72"/>
      <c r="M85" s="72"/>
      <c r="N85" s="72"/>
      <c r="O85" s="72"/>
      <c r="P85" s="72"/>
      <c r="Q85" s="72"/>
      <c r="R85" s="72"/>
      <c r="S85" s="72"/>
      <c r="T85" s="72"/>
      <c r="U85" s="72"/>
      <c r="V85" s="72"/>
      <c r="W85" s="72"/>
      <c r="X85" s="22"/>
      <c r="Y85" s="28"/>
      <c r="Z85" s="28"/>
      <c r="AA85" s="28"/>
      <c r="AB85" s="28"/>
      <c r="AC85" s="28"/>
      <c r="AD85" s="28"/>
      <c r="AE85" s="28"/>
      <c r="AF85" s="28"/>
      <c r="AG85" s="28"/>
      <c r="AH85" s="28"/>
      <c r="AI85" s="28"/>
      <c r="AJ85" s="28"/>
    </row>
    <row r="86" spans="1:38" s="19" customFormat="1" ht="3" customHeight="1" x14ac:dyDescent="0.2">
      <c r="A86" s="22"/>
      <c r="B86" s="22"/>
      <c r="C86" s="22"/>
      <c r="D86" s="22"/>
      <c r="E86" s="22"/>
      <c r="F86" s="22"/>
      <c r="G86" s="22"/>
      <c r="H86" s="22"/>
      <c r="I86" s="22"/>
      <c r="J86" s="22"/>
      <c r="K86" s="72"/>
      <c r="L86" s="72"/>
      <c r="M86" s="72"/>
      <c r="N86" s="72"/>
      <c r="O86" s="72"/>
      <c r="P86" s="72"/>
      <c r="Q86" s="72"/>
      <c r="R86" s="72"/>
      <c r="S86" s="72"/>
      <c r="T86" s="72"/>
      <c r="U86" s="72"/>
      <c r="V86" s="72"/>
      <c r="W86" s="72"/>
      <c r="X86" s="22"/>
      <c r="Y86" s="28"/>
      <c r="Z86" s="28"/>
      <c r="AA86" s="28"/>
      <c r="AB86" s="28"/>
      <c r="AC86" s="28"/>
      <c r="AD86" s="28"/>
      <c r="AE86" s="28"/>
      <c r="AF86" s="28"/>
      <c r="AG86" s="28"/>
      <c r="AH86" s="28"/>
      <c r="AI86" s="28"/>
      <c r="AJ86" s="28"/>
    </row>
    <row r="87" spans="1:38" s="19" customFormat="1" ht="14.45" customHeight="1" x14ac:dyDescent="0.2">
      <c r="A87" s="22"/>
      <c r="B87" s="73" t="s">
        <v>61</v>
      </c>
      <c r="C87" s="73"/>
      <c r="D87" s="73"/>
      <c r="E87" s="73"/>
      <c r="F87" s="73"/>
      <c r="G87" s="73"/>
      <c r="H87" s="73"/>
      <c r="I87" s="73"/>
      <c r="J87" s="22"/>
      <c r="K87" s="72"/>
      <c r="L87" s="72"/>
      <c r="M87" s="72"/>
      <c r="N87" s="72"/>
      <c r="O87" s="72"/>
      <c r="P87" s="72"/>
      <c r="Q87" s="72"/>
      <c r="R87" s="72"/>
      <c r="S87" s="72"/>
      <c r="T87" s="72"/>
      <c r="U87" s="72"/>
      <c r="V87" s="72"/>
      <c r="W87" s="72"/>
      <c r="X87" s="22"/>
      <c r="Y87" s="28"/>
      <c r="Z87" s="28"/>
      <c r="AA87" s="28"/>
      <c r="AB87" s="28"/>
      <c r="AC87" s="28"/>
      <c r="AD87" s="28"/>
      <c r="AE87" s="28"/>
      <c r="AF87" s="28"/>
      <c r="AG87" s="28"/>
      <c r="AH87" s="28"/>
      <c r="AI87" s="28"/>
      <c r="AJ87" s="28"/>
    </row>
    <row r="88" spans="1:38" s="19" customFormat="1" ht="14.25" x14ac:dyDescent="0.2">
      <c r="A88" s="22"/>
      <c r="B88" s="73"/>
      <c r="C88" s="73"/>
      <c r="D88" s="73"/>
      <c r="E88" s="73"/>
      <c r="F88" s="73"/>
      <c r="G88" s="73"/>
      <c r="H88" s="73"/>
      <c r="I88" s="73"/>
      <c r="J88" s="22"/>
      <c r="K88" s="72"/>
      <c r="L88" s="72"/>
      <c r="M88" s="72"/>
      <c r="N88" s="72"/>
      <c r="O88" s="72"/>
      <c r="P88" s="72"/>
      <c r="Q88" s="72"/>
      <c r="R88" s="72"/>
      <c r="S88" s="72"/>
      <c r="T88" s="72"/>
      <c r="U88" s="72"/>
      <c r="V88" s="72"/>
      <c r="W88" s="72"/>
      <c r="X88" s="22"/>
      <c r="Y88" s="28"/>
      <c r="Z88" s="28"/>
      <c r="AA88" s="28"/>
      <c r="AB88" s="28"/>
      <c r="AC88" s="28"/>
      <c r="AD88" s="28"/>
      <c r="AE88" s="28"/>
      <c r="AF88" s="28"/>
      <c r="AG88" s="28"/>
      <c r="AH88" s="28"/>
      <c r="AI88" s="28"/>
      <c r="AJ88" s="28"/>
    </row>
    <row r="89" spans="1:38" s="19" customFormat="1" ht="14.25" x14ac:dyDescent="0.2">
      <c r="A89" s="22"/>
      <c r="B89" s="73"/>
      <c r="C89" s="73"/>
      <c r="D89" s="73"/>
      <c r="E89" s="73"/>
      <c r="F89" s="73"/>
      <c r="G89" s="73"/>
      <c r="H89" s="73"/>
      <c r="I89" s="73"/>
      <c r="J89" s="22"/>
      <c r="K89" s="72"/>
      <c r="L89" s="72"/>
      <c r="M89" s="72"/>
      <c r="N89" s="72"/>
      <c r="O89" s="72"/>
      <c r="P89" s="72"/>
      <c r="Q89" s="72"/>
      <c r="R89" s="72"/>
      <c r="S89" s="72"/>
      <c r="T89" s="72"/>
      <c r="U89" s="72"/>
      <c r="V89" s="72"/>
      <c r="W89" s="72"/>
      <c r="X89" s="22"/>
      <c r="Y89" s="28"/>
      <c r="Z89" s="28"/>
      <c r="AA89" s="28"/>
      <c r="AB89" s="28"/>
      <c r="AC89" s="28"/>
      <c r="AD89" s="28"/>
      <c r="AE89" s="28"/>
      <c r="AF89" s="28"/>
      <c r="AG89" s="28"/>
      <c r="AH89" s="28"/>
      <c r="AI89" s="28"/>
      <c r="AJ89" s="28"/>
    </row>
    <row r="90" spans="1:38" s="19" customFormat="1" ht="14.25" x14ac:dyDescent="0.2">
      <c r="A90" s="22"/>
      <c r="B90" s="73"/>
      <c r="C90" s="73"/>
      <c r="D90" s="73"/>
      <c r="E90" s="73"/>
      <c r="F90" s="73"/>
      <c r="G90" s="73"/>
      <c r="H90" s="73"/>
      <c r="I90" s="73"/>
      <c r="J90" s="22"/>
      <c r="K90" s="72"/>
      <c r="L90" s="72"/>
      <c r="M90" s="72"/>
      <c r="N90" s="72"/>
      <c r="O90" s="72"/>
      <c r="P90" s="72"/>
      <c r="Q90" s="72"/>
      <c r="R90" s="72"/>
      <c r="S90" s="72"/>
      <c r="T90" s="72"/>
      <c r="U90" s="72"/>
      <c r="V90" s="72"/>
      <c r="W90" s="72"/>
      <c r="X90" s="22"/>
      <c r="Y90" s="28"/>
      <c r="Z90" s="28"/>
      <c r="AA90" s="28"/>
      <c r="AB90" s="28"/>
      <c r="AC90" s="28"/>
      <c r="AD90" s="28"/>
      <c r="AE90" s="28"/>
      <c r="AF90" s="28"/>
      <c r="AG90" s="28"/>
      <c r="AH90" s="28"/>
      <c r="AI90" s="28"/>
      <c r="AJ90" s="28"/>
    </row>
    <row r="91" spans="1:38" s="19" customFormat="1" ht="14.25" x14ac:dyDescent="0.2">
      <c r="A91" s="22"/>
      <c r="B91" s="22"/>
      <c r="C91" s="22"/>
      <c r="D91" s="22"/>
      <c r="E91" s="22"/>
      <c r="F91" s="22"/>
      <c r="G91" s="22"/>
      <c r="H91" s="22"/>
      <c r="I91" s="22"/>
      <c r="J91" s="22"/>
      <c r="K91" s="72"/>
      <c r="L91" s="72"/>
      <c r="M91" s="72"/>
      <c r="N91" s="72"/>
      <c r="O91" s="72"/>
      <c r="P91" s="72"/>
      <c r="Q91" s="72"/>
      <c r="R91" s="72"/>
      <c r="S91" s="72"/>
      <c r="T91" s="72"/>
      <c r="U91" s="72"/>
      <c r="V91" s="72"/>
      <c r="W91" s="72"/>
      <c r="X91" s="22"/>
      <c r="Y91" s="28"/>
      <c r="Z91" s="28"/>
      <c r="AA91" s="28"/>
      <c r="AB91" s="28"/>
      <c r="AC91" s="28"/>
      <c r="AD91" s="28"/>
      <c r="AE91" s="28"/>
      <c r="AF91" s="28"/>
      <c r="AG91" s="28"/>
      <c r="AH91" s="28"/>
      <c r="AI91" s="28"/>
      <c r="AJ91" s="28"/>
    </row>
    <row r="92" spans="1:38" s="19" customFormat="1" ht="3" customHeight="1" x14ac:dyDescent="0.2">
      <c r="A92" s="26"/>
      <c r="B92" s="26"/>
      <c r="C92" s="26"/>
      <c r="D92" s="26"/>
      <c r="E92" s="26"/>
      <c r="F92" s="26"/>
      <c r="G92" s="26"/>
      <c r="H92" s="26"/>
      <c r="I92" s="26"/>
      <c r="J92" s="26"/>
      <c r="K92" s="26"/>
      <c r="L92" s="26"/>
      <c r="M92" s="26"/>
      <c r="N92" s="26"/>
      <c r="O92" s="26"/>
      <c r="P92" s="26"/>
      <c r="Q92" s="26"/>
      <c r="R92" s="26"/>
      <c r="S92" s="26"/>
      <c r="T92" s="26"/>
      <c r="U92" s="26"/>
      <c r="V92" s="26"/>
      <c r="W92" s="26"/>
      <c r="X92" s="26"/>
      <c r="Y92" s="28"/>
      <c r="Z92" s="28"/>
      <c r="AA92" s="28"/>
      <c r="AB92" s="28"/>
      <c r="AC92" s="28"/>
      <c r="AD92" s="28"/>
      <c r="AE92" s="28"/>
      <c r="AF92" s="28"/>
      <c r="AG92" s="28"/>
      <c r="AH92" s="28"/>
      <c r="AI92" s="28"/>
      <c r="AJ92" s="28"/>
    </row>
    <row r="93" spans="1:38" s="19" customFormat="1" ht="21" customHeight="1" x14ac:dyDescent="0.2">
      <c r="A93" s="71" t="s">
        <v>62</v>
      </c>
      <c r="B93" s="71"/>
      <c r="C93" s="71"/>
      <c r="D93" s="71"/>
      <c r="E93" s="71"/>
      <c r="F93" s="71"/>
      <c r="G93" s="71"/>
      <c r="H93" s="71"/>
      <c r="I93" s="71"/>
      <c r="J93" s="71"/>
      <c r="K93" s="71"/>
      <c r="L93" s="71"/>
      <c r="M93" s="71"/>
      <c r="N93" s="71"/>
      <c r="O93" s="71"/>
      <c r="P93" s="71"/>
      <c r="Q93" s="71"/>
      <c r="R93" s="71"/>
      <c r="S93" s="71"/>
      <c r="T93" s="71"/>
      <c r="U93" s="71"/>
      <c r="V93" s="71"/>
      <c r="W93" s="71"/>
      <c r="X93" s="71"/>
      <c r="Y93" s="28"/>
      <c r="Z93" s="28"/>
      <c r="AA93" s="28"/>
      <c r="AB93" s="28"/>
      <c r="AC93" s="28"/>
      <c r="AD93" s="28"/>
      <c r="AE93" s="28"/>
      <c r="AF93" s="28"/>
      <c r="AG93" s="28"/>
      <c r="AH93" s="28"/>
      <c r="AI93" s="28"/>
      <c r="AJ93" s="28"/>
      <c r="AK93" s="28"/>
      <c r="AL93" s="28"/>
    </row>
    <row r="94" spans="1:38" s="19" customFormat="1" ht="3" customHeight="1" x14ac:dyDescent="0.2">
      <c r="A94" s="22"/>
      <c r="B94" s="22"/>
      <c r="C94" s="22"/>
      <c r="D94" s="22"/>
      <c r="E94" s="22"/>
      <c r="F94" s="22"/>
      <c r="G94" s="22"/>
      <c r="H94" s="22"/>
      <c r="I94" s="22"/>
      <c r="J94" s="22"/>
      <c r="K94" s="22"/>
      <c r="L94" s="22"/>
      <c r="M94" s="22"/>
      <c r="N94" s="22"/>
      <c r="O94" s="22"/>
      <c r="P94" s="22"/>
      <c r="Q94" s="22"/>
      <c r="R94" s="22"/>
      <c r="S94" s="22"/>
      <c r="T94" s="22"/>
      <c r="U94" s="22"/>
      <c r="V94" s="22"/>
      <c r="W94" s="22"/>
      <c r="X94" s="22"/>
      <c r="Y94" s="28"/>
      <c r="Z94" s="28"/>
      <c r="AA94" s="28"/>
      <c r="AB94" s="28"/>
      <c r="AC94" s="28"/>
      <c r="AD94" s="28"/>
      <c r="AE94" s="28"/>
      <c r="AF94" s="28"/>
      <c r="AG94" s="28"/>
      <c r="AH94" s="28"/>
      <c r="AI94" s="28"/>
      <c r="AJ94" s="28"/>
      <c r="AK94" s="28"/>
      <c r="AL94" s="28"/>
    </row>
    <row r="95" spans="1:38" s="19" customFormat="1" ht="14.25" x14ac:dyDescent="0.2">
      <c r="A95" s="22"/>
      <c r="B95" s="23" t="s">
        <v>63</v>
      </c>
      <c r="C95" s="22"/>
      <c r="D95" s="22"/>
      <c r="E95" s="22"/>
      <c r="F95" s="22"/>
      <c r="G95" s="22"/>
      <c r="H95" s="22"/>
      <c r="I95" s="22"/>
      <c r="J95" s="22"/>
      <c r="K95" s="22"/>
      <c r="L95" s="22"/>
      <c r="M95" s="22"/>
      <c r="N95" s="22"/>
      <c r="O95" s="22"/>
      <c r="P95" s="22"/>
      <c r="Q95" s="22"/>
      <c r="R95" s="22"/>
      <c r="S95" s="22"/>
      <c r="T95" s="22"/>
      <c r="U95" s="22"/>
      <c r="V95" s="22"/>
      <c r="W95" s="22"/>
      <c r="X95" s="22"/>
      <c r="Y95" s="28"/>
      <c r="Z95" s="28"/>
      <c r="AA95" s="28"/>
      <c r="AB95" s="28"/>
      <c r="AC95" s="28"/>
      <c r="AD95" s="28"/>
      <c r="AE95" s="28"/>
      <c r="AF95" s="28"/>
      <c r="AG95" s="28"/>
      <c r="AH95" s="28"/>
      <c r="AI95" s="28"/>
      <c r="AJ95" s="28"/>
      <c r="AK95" s="28"/>
      <c r="AL95" s="28"/>
    </row>
    <row r="96" spans="1:38" s="19" customFormat="1" ht="14.45" customHeight="1" x14ac:dyDescent="0.2">
      <c r="A96" s="22"/>
      <c r="B96" s="72"/>
      <c r="C96" s="72"/>
      <c r="D96" s="72"/>
      <c r="E96" s="72"/>
      <c r="F96" s="72"/>
      <c r="G96" s="72"/>
      <c r="H96" s="72"/>
      <c r="I96" s="72"/>
      <c r="J96" s="72"/>
      <c r="K96" s="72"/>
      <c r="L96" s="72"/>
      <c r="M96" s="22"/>
      <c r="N96" s="73" t="s">
        <v>89</v>
      </c>
      <c r="O96" s="73"/>
      <c r="P96" s="73"/>
      <c r="Q96" s="73"/>
      <c r="R96" s="73"/>
      <c r="S96" s="73"/>
      <c r="T96" s="73"/>
      <c r="U96" s="73"/>
      <c r="V96" s="73"/>
      <c r="W96" s="73"/>
      <c r="X96" s="22"/>
      <c r="Y96" s="28"/>
      <c r="Z96" s="28"/>
      <c r="AA96" s="28"/>
      <c r="AB96" s="28"/>
      <c r="AC96" s="28"/>
      <c r="AD96" s="28"/>
      <c r="AE96" s="28"/>
      <c r="AF96" s="28"/>
      <c r="AG96" s="28"/>
      <c r="AH96" s="28"/>
      <c r="AI96" s="28"/>
      <c r="AJ96" s="28"/>
    </row>
    <row r="97" spans="1:38" s="19" customFormat="1" ht="14.25" x14ac:dyDescent="0.2">
      <c r="A97" s="22"/>
      <c r="B97" s="72"/>
      <c r="C97" s="72"/>
      <c r="D97" s="72"/>
      <c r="E97" s="72"/>
      <c r="F97" s="72"/>
      <c r="G97" s="72"/>
      <c r="H97" s="72"/>
      <c r="I97" s="72"/>
      <c r="J97" s="72"/>
      <c r="K97" s="72"/>
      <c r="L97" s="72"/>
      <c r="M97" s="22"/>
      <c r="N97" s="73"/>
      <c r="O97" s="73"/>
      <c r="P97" s="73"/>
      <c r="Q97" s="73"/>
      <c r="R97" s="73"/>
      <c r="S97" s="73"/>
      <c r="T97" s="73"/>
      <c r="U97" s="73"/>
      <c r="V97" s="73"/>
      <c r="W97" s="73"/>
      <c r="X97" s="22"/>
      <c r="Y97" s="28"/>
      <c r="Z97" s="28"/>
      <c r="AA97" s="28"/>
      <c r="AB97" s="28"/>
      <c r="AC97" s="28"/>
      <c r="AD97" s="28"/>
      <c r="AE97" s="28"/>
      <c r="AF97" s="28"/>
      <c r="AG97" s="28"/>
      <c r="AH97" s="28"/>
      <c r="AI97" s="28"/>
      <c r="AJ97" s="28"/>
    </row>
    <row r="98" spans="1:38" s="19" customFormat="1" ht="14.25" x14ac:dyDescent="0.2">
      <c r="A98" s="22"/>
      <c r="B98" s="72"/>
      <c r="C98" s="72"/>
      <c r="D98" s="72"/>
      <c r="E98" s="72"/>
      <c r="F98" s="72"/>
      <c r="G98" s="72"/>
      <c r="H98" s="72"/>
      <c r="I98" s="72"/>
      <c r="J98" s="72"/>
      <c r="K98" s="72"/>
      <c r="L98" s="72"/>
      <c r="M98" s="22"/>
      <c r="N98" s="73"/>
      <c r="O98" s="73"/>
      <c r="P98" s="73"/>
      <c r="Q98" s="73"/>
      <c r="R98" s="73"/>
      <c r="S98" s="73"/>
      <c r="T98" s="73"/>
      <c r="U98" s="73"/>
      <c r="V98" s="73"/>
      <c r="W98" s="73"/>
      <c r="X98" s="22"/>
      <c r="Y98" s="28"/>
      <c r="Z98" s="28"/>
      <c r="AA98" s="28"/>
      <c r="AB98" s="28"/>
      <c r="AC98" s="28"/>
      <c r="AD98" s="28"/>
      <c r="AE98" s="28"/>
      <c r="AF98" s="28"/>
      <c r="AG98" s="28"/>
      <c r="AH98" s="28"/>
      <c r="AI98" s="28"/>
      <c r="AJ98" s="28"/>
    </row>
    <row r="99" spans="1:38" s="19" customFormat="1" ht="3" customHeight="1" x14ac:dyDescent="0.2">
      <c r="A99" s="22"/>
      <c r="B99" s="72"/>
      <c r="C99" s="72"/>
      <c r="D99" s="72"/>
      <c r="E99" s="72"/>
      <c r="F99" s="72"/>
      <c r="G99" s="72"/>
      <c r="H99" s="72"/>
      <c r="I99" s="72"/>
      <c r="J99" s="72"/>
      <c r="K99" s="72"/>
      <c r="L99" s="72"/>
      <c r="M99" s="22"/>
      <c r="N99" s="22"/>
      <c r="O99" s="22"/>
      <c r="P99" s="22"/>
      <c r="Q99" s="22"/>
      <c r="R99" s="22"/>
      <c r="S99" s="22"/>
      <c r="T99" s="22"/>
      <c r="U99" s="22"/>
      <c r="V99" s="22"/>
      <c r="W99" s="22"/>
      <c r="X99" s="22"/>
      <c r="Y99" s="28"/>
      <c r="Z99" s="28"/>
      <c r="AA99" s="28"/>
      <c r="AB99" s="28"/>
      <c r="AC99" s="28"/>
      <c r="AD99" s="28"/>
      <c r="AE99" s="28"/>
      <c r="AF99" s="28"/>
      <c r="AG99" s="28"/>
      <c r="AH99" s="28"/>
      <c r="AI99" s="28"/>
      <c r="AJ99" s="28"/>
    </row>
    <row r="100" spans="1:38" s="19" customFormat="1" ht="13.9" customHeight="1" x14ac:dyDescent="0.2">
      <c r="A100" s="22"/>
      <c r="B100" s="72"/>
      <c r="C100" s="72"/>
      <c r="D100" s="72"/>
      <c r="E100" s="72"/>
      <c r="F100" s="72"/>
      <c r="G100" s="72"/>
      <c r="H100" s="72"/>
      <c r="I100" s="72"/>
      <c r="J100" s="72"/>
      <c r="K100" s="72"/>
      <c r="L100" s="72"/>
      <c r="M100" s="22"/>
      <c r="N100" s="73" t="s">
        <v>64</v>
      </c>
      <c r="O100" s="73"/>
      <c r="P100" s="73"/>
      <c r="Q100" s="73"/>
      <c r="R100" s="73"/>
      <c r="S100" s="73"/>
      <c r="T100" s="73"/>
      <c r="U100" s="73"/>
      <c r="V100" s="73"/>
      <c r="W100" s="73"/>
      <c r="X100" s="22"/>
      <c r="Y100" s="28"/>
      <c r="Z100" s="28"/>
      <c r="AA100" s="28"/>
      <c r="AB100" s="28"/>
      <c r="AC100" s="28"/>
      <c r="AD100" s="28"/>
      <c r="AE100" s="28"/>
      <c r="AF100" s="28"/>
      <c r="AG100" s="28"/>
      <c r="AH100" s="28"/>
      <c r="AI100" s="28"/>
      <c r="AJ100" s="28"/>
    </row>
    <row r="101" spans="1:38" s="19" customFormat="1" ht="14.25" x14ac:dyDescent="0.2">
      <c r="A101" s="22"/>
      <c r="B101" s="72"/>
      <c r="C101" s="72"/>
      <c r="D101" s="72"/>
      <c r="E101" s="72"/>
      <c r="F101" s="72"/>
      <c r="G101" s="72"/>
      <c r="H101" s="72"/>
      <c r="I101" s="72"/>
      <c r="J101" s="72"/>
      <c r="K101" s="72"/>
      <c r="L101" s="72"/>
      <c r="M101" s="22"/>
      <c r="N101" s="73"/>
      <c r="O101" s="73"/>
      <c r="P101" s="73"/>
      <c r="Q101" s="73"/>
      <c r="R101" s="73"/>
      <c r="S101" s="73"/>
      <c r="T101" s="73"/>
      <c r="U101" s="73"/>
      <c r="V101" s="73"/>
      <c r="W101" s="73"/>
      <c r="X101" s="22"/>
      <c r="Y101" s="28"/>
      <c r="Z101" s="28"/>
      <c r="AA101" s="28"/>
      <c r="AB101" s="28"/>
      <c r="AC101" s="28"/>
      <c r="AD101" s="28"/>
      <c r="AE101" s="28"/>
      <c r="AF101" s="28"/>
      <c r="AG101" s="28"/>
      <c r="AH101" s="28"/>
      <c r="AI101" s="28"/>
      <c r="AJ101" s="28"/>
    </row>
    <row r="102" spans="1:38" s="19" customFormat="1" ht="14.25" x14ac:dyDescent="0.2">
      <c r="A102" s="22"/>
      <c r="B102" s="72"/>
      <c r="C102" s="72"/>
      <c r="D102" s="72"/>
      <c r="E102" s="72"/>
      <c r="F102" s="72"/>
      <c r="G102" s="72"/>
      <c r="H102" s="72"/>
      <c r="I102" s="72"/>
      <c r="J102" s="72"/>
      <c r="K102" s="72"/>
      <c r="L102" s="72"/>
      <c r="M102" s="22"/>
      <c r="N102" s="73"/>
      <c r="O102" s="73"/>
      <c r="P102" s="73"/>
      <c r="Q102" s="73"/>
      <c r="R102" s="73"/>
      <c r="S102" s="73"/>
      <c r="T102" s="73"/>
      <c r="U102" s="73"/>
      <c r="V102" s="73"/>
      <c r="W102" s="73"/>
      <c r="X102" s="22"/>
      <c r="Y102" s="28"/>
      <c r="Z102" s="28"/>
      <c r="AA102" s="28"/>
      <c r="AB102" s="28"/>
      <c r="AC102" s="28"/>
      <c r="AD102" s="28"/>
      <c r="AE102" s="28"/>
      <c r="AF102" s="28"/>
      <c r="AG102" s="28"/>
      <c r="AH102" s="28"/>
      <c r="AI102" s="28"/>
      <c r="AJ102" s="28"/>
    </row>
    <row r="103" spans="1:38" s="19" customFormat="1" ht="3" customHeight="1" x14ac:dyDescent="0.2">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8"/>
      <c r="Z103" s="28"/>
      <c r="AA103" s="28"/>
      <c r="AB103" s="28"/>
      <c r="AC103" s="28"/>
      <c r="AD103" s="28"/>
      <c r="AE103" s="28"/>
      <c r="AF103" s="28"/>
      <c r="AG103" s="28"/>
      <c r="AH103" s="28"/>
      <c r="AI103" s="28"/>
      <c r="AJ103" s="28"/>
    </row>
    <row r="104" spans="1:38" s="19" customFormat="1" ht="21" customHeight="1" x14ac:dyDescent="0.2">
      <c r="A104" s="71" t="s">
        <v>145</v>
      </c>
      <c r="B104" s="71"/>
      <c r="C104" s="71"/>
      <c r="D104" s="71"/>
      <c r="E104" s="71"/>
      <c r="F104" s="71"/>
      <c r="G104" s="71"/>
      <c r="H104" s="71"/>
      <c r="I104" s="71"/>
      <c r="J104" s="71"/>
      <c r="K104" s="71"/>
      <c r="L104" s="71"/>
      <c r="M104" s="71"/>
      <c r="N104" s="71"/>
      <c r="O104" s="71"/>
      <c r="P104" s="71"/>
      <c r="Q104" s="71"/>
      <c r="R104" s="71"/>
      <c r="S104" s="71"/>
      <c r="T104" s="71"/>
      <c r="U104" s="71"/>
      <c r="V104" s="71"/>
      <c r="W104" s="71"/>
      <c r="X104" s="71"/>
      <c r="Y104" s="28"/>
      <c r="Z104" s="28"/>
      <c r="AA104" s="28"/>
      <c r="AB104" s="28"/>
      <c r="AC104" s="28"/>
      <c r="AD104" s="28"/>
      <c r="AE104" s="28"/>
      <c r="AF104" s="28"/>
      <c r="AG104" s="28"/>
      <c r="AH104" s="28"/>
      <c r="AI104" s="28"/>
      <c r="AJ104" s="28"/>
      <c r="AK104" s="28"/>
      <c r="AL104" s="28"/>
    </row>
    <row r="105" spans="1:38" s="19" customFormat="1" ht="3" customHeight="1" x14ac:dyDescent="0.2">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8"/>
      <c r="Z105" s="28"/>
      <c r="AA105" s="28"/>
      <c r="AB105" s="28"/>
      <c r="AC105" s="28"/>
      <c r="AD105" s="28"/>
      <c r="AE105" s="28"/>
      <c r="AF105" s="28"/>
      <c r="AG105" s="28"/>
      <c r="AH105" s="28"/>
      <c r="AI105" s="28"/>
      <c r="AJ105" s="28"/>
    </row>
    <row r="106" spans="1:38" s="19" customFormat="1" ht="13.9" customHeight="1" x14ac:dyDescent="0.2">
      <c r="A106" s="22"/>
      <c r="B106" s="23" t="s">
        <v>146</v>
      </c>
      <c r="C106" s="22"/>
      <c r="D106" s="22"/>
      <c r="E106" s="22"/>
      <c r="F106" s="22"/>
      <c r="G106" s="22"/>
      <c r="H106" s="22"/>
      <c r="I106" s="22"/>
      <c r="J106" s="22"/>
      <c r="K106" s="22"/>
      <c r="L106" s="22"/>
      <c r="M106" s="22"/>
      <c r="N106" s="73" t="s">
        <v>147</v>
      </c>
      <c r="O106" s="73"/>
      <c r="P106" s="73"/>
      <c r="Q106" s="73"/>
      <c r="R106" s="73"/>
      <c r="S106" s="73"/>
      <c r="T106" s="73"/>
      <c r="U106" s="73"/>
      <c r="V106" s="73"/>
      <c r="W106" s="73"/>
      <c r="X106" s="22"/>
      <c r="Y106" s="28"/>
      <c r="Z106" s="28"/>
      <c r="AA106" s="28"/>
      <c r="AB106" s="28"/>
      <c r="AC106" s="28"/>
      <c r="AD106" s="28"/>
      <c r="AE106" s="28"/>
      <c r="AF106" s="28"/>
      <c r="AG106" s="28"/>
      <c r="AH106" s="28"/>
      <c r="AI106" s="28"/>
      <c r="AJ106" s="28"/>
    </row>
    <row r="107" spans="1:38" s="19" customFormat="1" ht="3" customHeight="1" x14ac:dyDescent="0.2">
      <c r="A107" s="22"/>
      <c r="B107" s="22"/>
      <c r="C107" s="22"/>
      <c r="D107" s="22"/>
      <c r="E107" s="22"/>
      <c r="F107" s="22"/>
      <c r="G107" s="22"/>
      <c r="H107" s="22"/>
      <c r="I107" s="22"/>
      <c r="J107" s="22"/>
      <c r="K107" s="22"/>
      <c r="L107" s="22"/>
      <c r="M107" s="22"/>
      <c r="N107" s="73"/>
      <c r="O107" s="73"/>
      <c r="P107" s="73"/>
      <c r="Q107" s="73"/>
      <c r="R107" s="73"/>
      <c r="S107" s="73"/>
      <c r="T107" s="73"/>
      <c r="U107" s="73"/>
      <c r="V107" s="73"/>
      <c r="W107" s="73"/>
      <c r="X107" s="22"/>
      <c r="Y107" s="28"/>
      <c r="Z107" s="28"/>
      <c r="AA107" s="28"/>
      <c r="AB107" s="28"/>
      <c r="AC107" s="28"/>
      <c r="AD107" s="28"/>
      <c r="AE107" s="28"/>
      <c r="AF107" s="28"/>
      <c r="AG107" s="28"/>
      <c r="AH107" s="28"/>
      <c r="AI107" s="28"/>
      <c r="AJ107" s="28"/>
    </row>
    <row r="108" spans="1:38" s="19" customFormat="1" ht="14.25" x14ac:dyDescent="0.2">
      <c r="A108" s="22"/>
      <c r="B108" s="23" t="s">
        <v>148</v>
      </c>
      <c r="C108" s="22"/>
      <c r="D108" s="22"/>
      <c r="E108" s="22"/>
      <c r="F108" s="22"/>
      <c r="G108" s="22"/>
      <c r="H108" s="22"/>
      <c r="I108" s="22"/>
      <c r="J108" s="22"/>
      <c r="K108" s="22"/>
      <c r="L108" s="22"/>
      <c r="M108" s="22"/>
      <c r="N108" s="73"/>
      <c r="O108" s="73"/>
      <c r="P108" s="73"/>
      <c r="Q108" s="73"/>
      <c r="R108" s="73"/>
      <c r="S108" s="73"/>
      <c r="T108" s="73"/>
      <c r="U108" s="73"/>
      <c r="V108" s="73"/>
      <c r="W108" s="73"/>
      <c r="X108" s="22"/>
      <c r="Y108" s="28"/>
      <c r="Z108" s="28"/>
      <c r="AA108" s="28"/>
      <c r="AB108" s="28"/>
      <c r="AC108" s="28"/>
      <c r="AD108" s="28"/>
      <c r="AE108" s="28"/>
      <c r="AF108" s="28"/>
      <c r="AG108" s="28"/>
      <c r="AH108" s="28"/>
      <c r="AI108" s="28"/>
      <c r="AJ108" s="28"/>
    </row>
    <row r="109" spans="1:38" s="19" customFormat="1" ht="14.25" x14ac:dyDescent="0.2">
      <c r="A109" s="22"/>
      <c r="B109" s="22"/>
      <c r="C109" s="22"/>
      <c r="D109" s="22"/>
      <c r="E109" s="22"/>
      <c r="F109" s="22"/>
      <c r="G109" s="22"/>
      <c r="H109" s="22"/>
      <c r="I109" s="22"/>
      <c r="J109" s="22"/>
      <c r="K109" s="22"/>
      <c r="L109" s="22"/>
      <c r="M109" s="22"/>
      <c r="N109" s="73"/>
      <c r="O109" s="73"/>
      <c r="P109" s="73"/>
      <c r="Q109" s="73"/>
      <c r="R109" s="73"/>
      <c r="S109" s="73"/>
      <c r="T109" s="73"/>
      <c r="U109" s="73"/>
      <c r="V109" s="73"/>
      <c r="W109" s="73"/>
      <c r="X109" s="22"/>
      <c r="Y109" s="34"/>
      <c r="Z109" s="28"/>
      <c r="AA109" s="28"/>
      <c r="AB109" s="28"/>
      <c r="AC109" s="28"/>
      <c r="AD109" s="28"/>
      <c r="AE109" s="28"/>
      <c r="AF109" s="28"/>
      <c r="AG109" s="28"/>
      <c r="AH109" s="28"/>
      <c r="AI109" s="28"/>
      <c r="AJ109" s="28"/>
    </row>
    <row r="110" spans="1:38" s="19" customFormat="1" ht="3" customHeight="1" x14ac:dyDescent="0.2">
      <c r="A110" s="22"/>
      <c r="B110" s="22"/>
      <c r="C110" s="22"/>
      <c r="D110" s="22"/>
      <c r="E110" s="22"/>
      <c r="F110" s="22"/>
      <c r="G110" s="22"/>
      <c r="H110" s="22"/>
      <c r="I110" s="22"/>
      <c r="J110" s="22"/>
      <c r="K110" s="22"/>
      <c r="L110" s="22"/>
      <c r="M110" s="22"/>
      <c r="N110" s="73"/>
      <c r="O110" s="73"/>
      <c r="P110" s="73"/>
      <c r="Q110" s="73"/>
      <c r="R110" s="73"/>
      <c r="S110" s="73"/>
      <c r="T110" s="73"/>
      <c r="U110" s="73"/>
      <c r="V110" s="73"/>
      <c r="W110" s="73"/>
      <c r="X110" s="22"/>
      <c r="Y110" s="34"/>
      <c r="Z110" s="28"/>
      <c r="AA110" s="28"/>
      <c r="AB110" s="28"/>
      <c r="AC110" s="28"/>
      <c r="AD110" s="28"/>
      <c r="AE110" s="28"/>
      <c r="AF110" s="28"/>
      <c r="AG110" s="28"/>
      <c r="AH110" s="28"/>
      <c r="AI110" s="28"/>
      <c r="AJ110" s="28"/>
    </row>
    <row r="111" spans="1:38" s="19" customFormat="1" ht="13.9" customHeight="1" x14ac:dyDescent="0.2">
      <c r="A111" s="22"/>
      <c r="B111" s="23" t="s">
        <v>149</v>
      </c>
      <c r="C111" s="22"/>
      <c r="D111" s="22"/>
      <c r="E111" s="22"/>
      <c r="F111" s="22"/>
      <c r="G111" s="22"/>
      <c r="H111" s="22"/>
      <c r="I111" s="22"/>
      <c r="J111" s="22"/>
      <c r="K111" s="22"/>
      <c r="L111" s="22"/>
      <c r="M111" s="22"/>
      <c r="N111" s="73"/>
      <c r="O111" s="73"/>
      <c r="P111" s="73"/>
      <c r="Q111" s="73"/>
      <c r="R111" s="73"/>
      <c r="S111" s="73"/>
      <c r="T111" s="73"/>
      <c r="U111" s="73"/>
      <c r="V111" s="73"/>
      <c r="W111" s="73"/>
      <c r="X111" s="22"/>
      <c r="Y111" s="34"/>
      <c r="Z111" s="28"/>
      <c r="AA111" s="28"/>
      <c r="AB111" s="28"/>
      <c r="AC111" s="28"/>
      <c r="AD111" s="28"/>
      <c r="AE111" s="28"/>
      <c r="AF111" s="28"/>
      <c r="AG111" s="28"/>
      <c r="AH111" s="28"/>
      <c r="AI111" s="28"/>
      <c r="AJ111" s="28"/>
    </row>
    <row r="112" spans="1:38" s="19" customFormat="1" ht="14.25" x14ac:dyDescent="0.2">
      <c r="A112" s="22"/>
      <c r="B112" s="22"/>
      <c r="C112" s="22"/>
      <c r="D112" s="22"/>
      <c r="E112" s="22"/>
      <c r="F112" s="22"/>
      <c r="G112" s="22"/>
      <c r="H112" s="22"/>
      <c r="I112" s="22"/>
      <c r="J112" s="22"/>
      <c r="K112" s="22"/>
      <c r="L112" s="22"/>
      <c r="M112" s="22"/>
      <c r="N112" s="73"/>
      <c r="O112" s="73"/>
      <c r="P112" s="73"/>
      <c r="Q112" s="73"/>
      <c r="R112" s="73"/>
      <c r="S112" s="73"/>
      <c r="T112" s="73"/>
      <c r="U112" s="73"/>
      <c r="V112" s="73"/>
      <c r="W112" s="73"/>
      <c r="X112" s="22"/>
      <c r="Y112" s="34"/>
      <c r="Z112" s="28"/>
      <c r="AA112" s="28"/>
      <c r="AB112" s="28"/>
      <c r="AC112" s="28"/>
      <c r="AD112" s="28"/>
      <c r="AE112" s="28"/>
      <c r="AF112" s="28"/>
      <c r="AG112" s="28"/>
      <c r="AH112" s="28"/>
      <c r="AI112" s="28"/>
      <c r="AJ112" s="28"/>
    </row>
    <row r="113" spans="1:38" s="19" customFormat="1" ht="14.25" x14ac:dyDescent="0.2">
      <c r="A113" s="22"/>
      <c r="B113" s="22"/>
      <c r="C113" s="22"/>
      <c r="D113" s="22"/>
      <c r="E113" s="22"/>
      <c r="F113" s="22"/>
      <c r="G113" s="22"/>
      <c r="H113" s="22"/>
      <c r="I113" s="22"/>
      <c r="J113" s="22"/>
      <c r="K113" s="22"/>
      <c r="L113" s="22"/>
      <c r="M113" s="22"/>
      <c r="N113" s="73"/>
      <c r="O113" s="73"/>
      <c r="P113" s="73"/>
      <c r="Q113" s="73"/>
      <c r="R113" s="73"/>
      <c r="S113" s="73"/>
      <c r="T113" s="73"/>
      <c r="U113" s="73"/>
      <c r="V113" s="73"/>
      <c r="W113" s="73"/>
      <c r="X113" s="22"/>
      <c r="Y113" s="34"/>
      <c r="Z113" s="28"/>
      <c r="AA113" s="28"/>
      <c r="AB113" s="28"/>
      <c r="AC113" s="28"/>
      <c r="AD113" s="28"/>
      <c r="AE113" s="28"/>
      <c r="AF113" s="28"/>
      <c r="AG113" s="28"/>
      <c r="AH113" s="28"/>
      <c r="AI113" s="28"/>
      <c r="AJ113" s="28"/>
    </row>
    <row r="114" spans="1:38" s="19" customFormat="1" ht="3" customHeight="1" x14ac:dyDescent="0.2">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8"/>
      <c r="Z114" s="28"/>
      <c r="AA114" s="28"/>
      <c r="AB114" s="28"/>
      <c r="AC114" s="28"/>
      <c r="AD114" s="28"/>
      <c r="AE114" s="28"/>
      <c r="AF114" s="28"/>
      <c r="AG114" s="28"/>
      <c r="AH114" s="28"/>
      <c r="AI114" s="28"/>
      <c r="AJ114" s="28"/>
    </row>
    <row r="115" spans="1:38" s="19" customFormat="1" ht="21" customHeight="1" x14ac:dyDescent="0.2">
      <c r="A115" s="71" t="s">
        <v>65</v>
      </c>
      <c r="B115" s="71"/>
      <c r="C115" s="71"/>
      <c r="D115" s="71"/>
      <c r="E115" s="71"/>
      <c r="F115" s="71"/>
      <c r="G115" s="71"/>
      <c r="H115" s="71"/>
      <c r="I115" s="71"/>
      <c r="J115" s="71"/>
      <c r="K115" s="71"/>
      <c r="L115" s="71"/>
      <c r="M115" s="71"/>
      <c r="N115" s="71"/>
      <c r="O115" s="71"/>
      <c r="P115" s="71"/>
      <c r="Q115" s="71"/>
      <c r="R115" s="71"/>
      <c r="S115" s="71"/>
      <c r="T115" s="71"/>
      <c r="U115" s="71"/>
      <c r="V115" s="71"/>
      <c r="W115" s="71"/>
      <c r="X115" s="71"/>
      <c r="Y115" s="28"/>
      <c r="Z115" s="28"/>
      <c r="AK115" s="28"/>
      <c r="AL115" s="28"/>
    </row>
    <row r="116" spans="1:38" s="19" customFormat="1" ht="3" customHeight="1" x14ac:dyDescent="0.2">
      <c r="A116" s="86"/>
      <c r="B116" s="86"/>
      <c r="C116" s="86"/>
      <c r="D116" s="86"/>
      <c r="E116" s="86"/>
      <c r="F116" s="86"/>
      <c r="G116" s="86"/>
      <c r="H116" s="86"/>
      <c r="I116" s="86"/>
      <c r="J116" s="86"/>
      <c r="K116" s="86"/>
      <c r="L116" s="86"/>
      <c r="M116" s="86"/>
      <c r="N116" s="86"/>
      <c r="O116" s="86"/>
      <c r="P116" s="86"/>
      <c r="Q116" s="86"/>
      <c r="R116" s="86"/>
      <c r="S116" s="86"/>
      <c r="T116" s="86"/>
      <c r="U116" s="86"/>
      <c r="V116" s="86"/>
      <c r="W116" s="22"/>
      <c r="X116" s="22"/>
      <c r="Y116" s="28"/>
      <c r="Z116" s="28"/>
    </row>
    <row r="117" spans="1:38" s="19" customFormat="1" ht="14.25" x14ac:dyDescent="0.2">
      <c r="A117" s="37"/>
      <c r="B117" s="69" t="s">
        <v>66</v>
      </c>
      <c r="C117" s="69"/>
      <c r="D117" s="69"/>
      <c r="E117" s="69"/>
      <c r="F117" s="69"/>
      <c r="G117" s="69"/>
      <c r="H117" s="69"/>
      <c r="I117" s="69"/>
      <c r="J117" s="69"/>
      <c r="K117" s="69"/>
      <c r="L117" s="69"/>
      <c r="M117" s="69"/>
      <c r="N117" s="69"/>
      <c r="O117" s="69"/>
      <c r="P117" s="69"/>
      <c r="Q117" s="69"/>
      <c r="R117" s="69"/>
      <c r="S117" s="69"/>
      <c r="T117" s="69"/>
      <c r="U117" s="69"/>
      <c r="V117" s="69"/>
      <c r="W117" s="69"/>
      <c r="X117" s="37"/>
    </row>
    <row r="118" spans="1:38" s="19" customFormat="1" ht="15.6" customHeight="1" x14ac:dyDescent="0.2">
      <c r="A118" s="37"/>
      <c r="B118" s="37"/>
      <c r="C118" s="37"/>
      <c r="D118" s="37"/>
      <c r="E118" s="37"/>
      <c r="F118" s="37"/>
      <c r="G118" s="37"/>
      <c r="H118" s="37"/>
      <c r="I118" s="37"/>
      <c r="J118" s="37"/>
      <c r="K118" s="37"/>
      <c r="L118" s="37"/>
      <c r="M118" s="37"/>
      <c r="N118" s="37"/>
      <c r="O118" s="37"/>
      <c r="P118" s="37"/>
      <c r="Q118" s="37"/>
      <c r="R118" s="37"/>
      <c r="S118" s="76" t="s">
        <v>54</v>
      </c>
      <c r="T118" s="76"/>
      <c r="U118" s="22"/>
      <c r="V118" s="76" t="s">
        <v>55</v>
      </c>
      <c r="W118" s="76"/>
      <c r="X118" s="37"/>
    </row>
    <row r="119" spans="1:38" s="19" customFormat="1" ht="14.45" customHeight="1" x14ac:dyDescent="0.2">
      <c r="A119" s="22"/>
      <c r="B119" s="23" t="s">
        <v>6</v>
      </c>
      <c r="C119" s="38"/>
      <c r="D119" s="38"/>
      <c r="E119" s="38"/>
      <c r="F119" s="38"/>
      <c r="G119" s="38"/>
      <c r="H119" s="38"/>
      <c r="I119" s="38"/>
      <c r="J119" s="38"/>
      <c r="K119" s="38"/>
      <c r="L119" s="36"/>
      <c r="M119" s="38"/>
      <c r="N119" s="38"/>
      <c r="O119" s="38"/>
      <c r="P119" s="38"/>
      <c r="Q119" s="36" t="s">
        <v>11</v>
      </c>
      <c r="R119" s="38"/>
      <c r="S119" s="76"/>
      <c r="T119" s="76"/>
      <c r="U119" s="22"/>
      <c r="V119" s="76"/>
      <c r="W119" s="76"/>
      <c r="X119" s="38"/>
    </row>
    <row r="120" spans="1:38" s="19" customFormat="1" ht="14.45" customHeight="1" x14ac:dyDescent="0.2">
      <c r="A120" s="22"/>
      <c r="B120" s="70"/>
      <c r="C120" s="70"/>
      <c r="D120" s="70"/>
      <c r="E120" s="70"/>
      <c r="F120" s="70"/>
      <c r="G120" s="70"/>
      <c r="H120" s="70"/>
      <c r="I120" s="70"/>
      <c r="J120" s="70"/>
      <c r="K120" s="70"/>
      <c r="L120" s="70"/>
      <c r="M120" s="70"/>
      <c r="N120" s="70"/>
      <c r="O120" s="70"/>
      <c r="P120" s="40"/>
      <c r="Q120" s="56"/>
      <c r="R120" s="40"/>
      <c r="S120" s="77" t="str">
        <f>IFERROR(VLOOKUP(B120,Menu!$E$3:$F$18,2,0),"")</f>
        <v/>
      </c>
      <c r="T120" s="77"/>
      <c r="U120" s="40"/>
      <c r="V120" s="77" t="str">
        <f>IF(ISNUMBER(Q120),Q120*S120,"")</f>
        <v/>
      </c>
      <c r="W120" s="77"/>
      <c r="X120" s="38"/>
    </row>
    <row r="121" spans="1:38" s="19" customFormat="1" ht="3" customHeight="1" x14ac:dyDescent="0.2">
      <c r="A121" s="22"/>
      <c r="B121" s="40"/>
      <c r="C121" s="40"/>
      <c r="D121" s="40"/>
      <c r="E121" s="40"/>
      <c r="F121" s="40"/>
      <c r="G121" s="40"/>
      <c r="H121" s="40"/>
      <c r="I121" s="40"/>
      <c r="J121" s="40"/>
      <c r="K121" s="40"/>
      <c r="L121" s="40"/>
      <c r="M121" s="38"/>
      <c r="N121" s="40"/>
      <c r="O121" s="40"/>
      <c r="P121" s="40"/>
      <c r="Q121" s="40"/>
      <c r="R121" s="40"/>
      <c r="S121" s="40"/>
      <c r="T121" s="40"/>
      <c r="U121" s="40"/>
      <c r="V121" s="40"/>
      <c r="W121" s="38"/>
      <c r="X121" s="38"/>
    </row>
    <row r="122" spans="1:38" s="19" customFormat="1" ht="14.45" customHeight="1" x14ac:dyDescent="0.2">
      <c r="A122" s="22"/>
      <c r="B122" s="70"/>
      <c r="C122" s="70"/>
      <c r="D122" s="70"/>
      <c r="E122" s="70"/>
      <c r="F122" s="70"/>
      <c r="G122" s="70"/>
      <c r="H122" s="70"/>
      <c r="I122" s="70"/>
      <c r="J122" s="70"/>
      <c r="K122" s="70"/>
      <c r="L122" s="70"/>
      <c r="M122" s="70"/>
      <c r="N122" s="70"/>
      <c r="O122" s="70"/>
      <c r="P122" s="40"/>
      <c r="Q122" s="56"/>
      <c r="R122" s="40"/>
      <c r="S122" s="77" t="str">
        <f>IFERROR(VLOOKUP(B122,Menu!$E$3:$F$18,2,0),"")</f>
        <v/>
      </c>
      <c r="T122" s="77"/>
      <c r="U122" s="40"/>
      <c r="V122" s="77" t="str">
        <f>IF(ISNUMBER(Q122),Q122*S122,"")</f>
        <v/>
      </c>
      <c r="W122" s="77"/>
      <c r="X122" s="38"/>
    </row>
    <row r="123" spans="1:38" s="19" customFormat="1" ht="3" customHeight="1" x14ac:dyDescent="0.2">
      <c r="A123" s="22"/>
      <c r="B123" s="40"/>
      <c r="C123" s="40"/>
      <c r="D123" s="40"/>
      <c r="E123" s="40"/>
      <c r="F123" s="40"/>
      <c r="G123" s="40"/>
      <c r="H123" s="40"/>
      <c r="I123" s="40"/>
      <c r="J123" s="40"/>
      <c r="K123" s="40"/>
      <c r="L123" s="40"/>
      <c r="M123" s="38"/>
      <c r="N123" s="40"/>
      <c r="O123" s="40"/>
      <c r="P123" s="40"/>
      <c r="Q123" s="40"/>
      <c r="R123" s="40"/>
      <c r="S123" s="40"/>
      <c r="T123" s="40"/>
      <c r="U123" s="40"/>
      <c r="V123" s="40"/>
      <c r="W123" s="38"/>
      <c r="X123" s="38"/>
    </row>
    <row r="124" spans="1:38" s="19" customFormat="1" ht="14.45" customHeight="1" x14ac:dyDescent="0.2">
      <c r="A124" s="22"/>
      <c r="B124" s="70"/>
      <c r="C124" s="70"/>
      <c r="D124" s="70"/>
      <c r="E124" s="70"/>
      <c r="F124" s="70"/>
      <c r="G124" s="70"/>
      <c r="H124" s="70"/>
      <c r="I124" s="70"/>
      <c r="J124" s="70"/>
      <c r="K124" s="70"/>
      <c r="L124" s="70"/>
      <c r="M124" s="70"/>
      <c r="N124" s="70"/>
      <c r="O124" s="70"/>
      <c r="P124" s="40"/>
      <c r="Q124" s="56"/>
      <c r="R124" s="40"/>
      <c r="S124" s="77" t="str">
        <f>IFERROR(VLOOKUP(B124,Menu!$E$3:$F$18,2,0),"")</f>
        <v/>
      </c>
      <c r="T124" s="77"/>
      <c r="U124" s="40"/>
      <c r="V124" s="77" t="str">
        <f>IF(ISNUMBER(Q124),Q124*S124,"")</f>
        <v/>
      </c>
      <c r="W124" s="77"/>
      <c r="X124" s="38"/>
    </row>
    <row r="125" spans="1:38" s="19" customFormat="1" ht="3" customHeight="1" x14ac:dyDescent="0.2">
      <c r="A125" s="22"/>
      <c r="B125" s="40"/>
      <c r="C125" s="40"/>
      <c r="D125" s="40"/>
      <c r="E125" s="40"/>
      <c r="F125" s="40"/>
      <c r="G125" s="40"/>
      <c r="H125" s="40"/>
      <c r="I125" s="40"/>
      <c r="J125" s="40"/>
      <c r="K125" s="40"/>
      <c r="L125" s="40"/>
      <c r="M125" s="38"/>
      <c r="N125" s="40"/>
      <c r="O125" s="40"/>
      <c r="P125" s="40"/>
      <c r="Q125" s="40"/>
      <c r="R125" s="40"/>
      <c r="S125" s="40"/>
      <c r="T125" s="40"/>
      <c r="U125" s="40"/>
      <c r="V125" s="40"/>
      <c r="W125" s="38"/>
      <c r="X125" s="38"/>
    </row>
    <row r="126" spans="1:38" s="19" customFormat="1" ht="14.45" customHeight="1" x14ac:dyDescent="0.2">
      <c r="A126" s="22"/>
      <c r="B126" s="70"/>
      <c r="C126" s="70"/>
      <c r="D126" s="70"/>
      <c r="E126" s="70"/>
      <c r="F126" s="70"/>
      <c r="G126" s="70"/>
      <c r="H126" s="70"/>
      <c r="I126" s="70"/>
      <c r="J126" s="70"/>
      <c r="K126" s="70"/>
      <c r="L126" s="70"/>
      <c r="M126" s="70"/>
      <c r="N126" s="70"/>
      <c r="O126" s="70"/>
      <c r="P126" s="40"/>
      <c r="Q126" s="56"/>
      <c r="R126" s="40"/>
      <c r="S126" s="77" t="str">
        <f>IFERROR(VLOOKUP(B126,Menu!$E$3:$F$18,2,0),"")</f>
        <v/>
      </c>
      <c r="T126" s="77"/>
      <c r="U126" s="40"/>
      <c r="V126" s="77" t="str">
        <f>IF(ISNUMBER(Q126),Q126*S126,"")</f>
        <v/>
      </c>
      <c r="W126" s="77"/>
      <c r="X126" s="38"/>
    </row>
    <row r="127" spans="1:38" s="19" customFormat="1" ht="3" customHeight="1" x14ac:dyDescent="0.2">
      <c r="A127" s="22"/>
      <c r="B127" s="23"/>
      <c r="C127" s="23"/>
      <c r="D127" s="23"/>
      <c r="E127" s="23"/>
      <c r="F127" s="23"/>
      <c r="G127" s="23"/>
      <c r="H127" s="23"/>
      <c r="I127" s="23"/>
      <c r="J127" s="23"/>
      <c r="K127" s="22"/>
      <c r="L127" s="22"/>
      <c r="M127" s="22"/>
      <c r="N127" s="22"/>
      <c r="O127" s="22"/>
      <c r="P127" s="22"/>
      <c r="Q127" s="38"/>
      <c r="R127" s="38"/>
      <c r="S127" s="38"/>
      <c r="T127" s="38"/>
      <c r="U127" s="38"/>
      <c r="V127" s="38"/>
      <c r="W127" s="38"/>
      <c r="X127" s="38"/>
    </row>
    <row r="128" spans="1:38" s="19" customFormat="1" ht="14.25" x14ac:dyDescent="0.2">
      <c r="A128" s="22"/>
      <c r="B128" s="23" t="s">
        <v>67</v>
      </c>
      <c r="C128" s="22"/>
      <c r="D128" s="22"/>
      <c r="E128" s="22"/>
      <c r="F128" s="22"/>
      <c r="G128" s="22"/>
      <c r="H128" s="22"/>
      <c r="I128" s="22"/>
      <c r="J128" s="22"/>
      <c r="K128" s="22"/>
      <c r="L128" s="22"/>
      <c r="M128" s="22"/>
      <c r="N128" s="22"/>
      <c r="O128" s="22"/>
      <c r="P128" s="22"/>
      <c r="Q128" s="22"/>
      <c r="R128" s="22"/>
      <c r="S128" s="22"/>
      <c r="T128" s="22"/>
      <c r="U128" s="22"/>
      <c r="V128" s="22"/>
      <c r="W128" s="22"/>
      <c r="X128" s="22"/>
    </row>
    <row r="129" spans="1:38" s="19" customFormat="1" ht="3" customHeight="1" x14ac:dyDescent="0.2">
      <c r="A129" s="22"/>
      <c r="B129" s="72"/>
      <c r="C129" s="72"/>
      <c r="D129" s="72"/>
      <c r="E129" s="72"/>
      <c r="F129" s="72"/>
      <c r="G129" s="72"/>
      <c r="H129" s="72"/>
      <c r="I129" s="72"/>
      <c r="J129" s="72"/>
      <c r="K129" s="72"/>
      <c r="L129" s="72"/>
      <c r="M129" s="72"/>
      <c r="N129" s="72"/>
      <c r="O129" s="72"/>
      <c r="P129" s="22"/>
      <c r="Q129" s="22"/>
      <c r="R129" s="22"/>
      <c r="S129" s="22"/>
      <c r="T129" s="22"/>
      <c r="U129" s="22"/>
      <c r="V129" s="22"/>
      <c r="W129" s="22"/>
      <c r="X129" s="22"/>
    </row>
    <row r="130" spans="1:38" s="19" customFormat="1" ht="13.9" customHeight="1" x14ac:dyDescent="0.2">
      <c r="A130" s="22"/>
      <c r="B130" s="72"/>
      <c r="C130" s="72"/>
      <c r="D130" s="72"/>
      <c r="E130" s="72"/>
      <c r="F130" s="72"/>
      <c r="G130" s="72"/>
      <c r="H130" s="72"/>
      <c r="I130" s="72"/>
      <c r="J130" s="72"/>
      <c r="K130" s="72"/>
      <c r="L130" s="72"/>
      <c r="M130" s="72"/>
      <c r="N130" s="72"/>
      <c r="O130" s="72"/>
      <c r="P130" s="22"/>
      <c r="Q130" s="73" t="s">
        <v>142</v>
      </c>
      <c r="R130" s="73"/>
      <c r="S130" s="73"/>
      <c r="T130" s="73"/>
      <c r="U130" s="73"/>
      <c r="V130" s="73"/>
      <c r="W130" s="73"/>
      <c r="X130" s="22"/>
      <c r="Y130" s="34"/>
      <c r="Z130" s="39"/>
    </row>
    <row r="131" spans="1:38" s="19" customFormat="1" ht="14.25" x14ac:dyDescent="0.2">
      <c r="A131" s="22"/>
      <c r="B131" s="72"/>
      <c r="C131" s="72"/>
      <c r="D131" s="72"/>
      <c r="E131" s="72"/>
      <c r="F131" s="72"/>
      <c r="G131" s="72"/>
      <c r="H131" s="72"/>
      <c r="I131" s="72"/>
      <c r="J131" s="72"/>
      <c r="K131" s="72"/>
      <c r="L131" s="72"/>
      <c r="M131" s="72"/>
      <c r="N131" s="72"/>
      <c r="O131" s="72"/>
      <c r="P131" s="22"/>
      <c r="Q131" s="73"/>
      <c r="R131" s="73"/>
      <c r="S131" s="73"/>
      <c r="T131" s="73"/>
      <c r="U131" s="73"/>
      <c r="V131" s="73"/>
      <c r="W131" s="73"/>
      <c r="X131" s="22"/>
      <c r="Y131" s="34"/>
    </row>
    <row r="132" spans="1:38" s="19" customFormat="1" ht="14.25" x14ac:dyDescent="0.2">
      <c r="A132" s="22"/>
      <c r="B132" s="72"/>
      <c r="C132" s="72"/>
      <c r="D132" s="72"/>
      <c r="E132" s="72"/>
      <c r="F132" s="72"/>
      <c r="G132" s="72"/>
      <c r="H132" s="72"/>
      <c r="I132" s="72"/>
      <c r="J132" s="72"/>
      <c r="K132" s="72"/>
      <c r="L132" s="72"/>
      <c r="M132" s="72"/>
      <c r="N132" s="72"/>
      <c r="O132" s="72"/>
      <c r="P132" s="22"/>
      <c r="Q132" s="73"/>
      <c r="R132" s="73"/>
      <c r="S132" s="73"/>
      <c r="T132" s="73"/>
      <c r="U132" s="73"/>
      <c r="V132" s="73"/>
      <c r="W132" s="73"/>
      <c r="X132" s="22"/>
      <c r="Y132" s="34"/>
    </row>
    <row r="133" spans="1:38" s="19" customFormat="1" ht="14.25" x14ac:dyDescent="0.2">
      <c r="A133" s="22"/>
      <c r="B133" s="72"/>
      <c r="C133" s="72"/>
      <c r="D133" s="72"/>
      <c r="E133" s="72"/>
      <c r="F133" s="72"/>
      <c r="G133" s="72"/>
      <c r="H133" s="72"/>
      <c r="I133" s="72"/>
      <c r="J133" s="72"/>
      <c r="K133" s="72"/>
      <c r="L133" s="72"/>
      <c r="M133" s="72"/>
      <c r="N133" s="72"/>
      <c r="O133" s="72"/>
      <c r="P133" s="22"/>
      <c r="Q133" s="73"/>
      <c r="R133" s="73"/>
      <c r="S133" s="73"/>
      <c r="T133" s="73"/>
      <c r="U133" s="73"/>
      <c r="V133" s="73"/>
      <c r="W133" s="73"/>
      <c r="X133" s="22"/>
      <c r="Y133" s="34"/>
    </row>
    <row r="134" spans="1:38" s="19" customFormat="1" ht="3" customHeight="1" x14ac:dyDescent="0.2">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row>
    <row r="135" spans="1:38" s="19" customFormat="1" ht="21" customHeight="1" x14ac:dyDescent="0.2">
      <c r="A135" s="71" t="s">
        <v>68</v>
      </c>
      <c r="B135" s="71"/>
      <c r="C135" s="71"/>
      <c r="D135" s="71"/>
      <c r="E135" s="71"/>
      <c r="F135" s="71"/>
      <c r="G135" s="71"/>
      <c r="H135" s="71"/>
      <c r="I135" s="71"/>
      <c r="J135" s="71"/>
      <c r="K135" s="71"/>
      <c r="L135" s="71"/>
      <c r="M135" s="71"/>
      <c r="N135" s="71"/>
      <c r="O135" s="71"/>
      <c r="P135" s="71"/>
      <c r="Q135" s="71"/>
      <c r="R135" s="71"/>
      <c r="S135" s="71"/>
      <c r="T135" s="71"/>
      <c r="U135" s="71"/>
      <c r="V135" s="71"/>
      <c r="W135" s="71"/>
      <c r="X135" s="71"/>
      <c r="AB135" s="27"/>
      <c r="AC135" s="27"/>
      <c r="AD135" s="27"/>
      <c r="AE135" s="27"/>
      <c r="AF135" s="27"/>
      <c r="AG135" s="27"/>
      <c r="AK135" s="28"/>
      <c r="AL135" s="28"/>
    </row>
    <row r="136" spans="1:38" s="19" customFormat="1" ht="3" customHeight="1" x14ac:dyDescent="0.2">
      <c r="A136" s="22"/>
      <c r="B136" s="69" t="s">
        <v>69</v>
      </c>
      <c r="C136" s="69"/>
      <c r="D136" s="69"/>
      <c r="E136" s="69"/>
      <c r="F136" s="69"/>
      <c r="G136" s="69"/>
      <c r="H136" s="69"/>
      <c r="I136" s="69"/>
      <c r="J136" s="69"/>
      <c r="K136" s="69"/>
      <c r="L136" s="69"/>
      <c r="M136" s="69"/>
      <c r="N136" s="69"/>
      <c r="O136" s="69"/>
      <c r="P136" s="69"/>
      <c r="Q136" s="69"/>
      <c r="R136" s="69"/>
      <c r="S136" s="69"/>
      <c r="T136" s="69"/>
      <c r="U136" s="69"/>
      <c r="V136" s="69"/>
      <c r="W136" s="69"/>
      <c r="X136" s="22"/>
      <c r="AB136" s="27"/>
      <c r="AC136" s="27"/>
      <c r="AD136" s="27"/>
      <c r="AE136" s="27"/>
      <c r="AF136" s="27"/>
      <c r="AG136" s="27"/>
      <c r="AK136" s="28"/>
      <c r="AL136" s="28"/>
    </row>
    <row r="137" spans="1:38" s="19" customFormat="1" ht="14.25" x14ac:dyDescent="0.2">
      <c r="A137" s="52"/>
      <c r="B137" s="69"/>
      <c r="C137" s="69"/>
      <c r="D137" s="69"/>
      <c r="E137" s="69"/>
      <c r="F137" s="69"/>
      <c r="G137" s="69"/>
      <c r="H137" s="69"/>
      <c r="I137" s="69"/>
      <c r="J137" s="69"/>
      <c r="K137" s="69"/>
      <c r="L137" s="69"/>
      <c r="M137" s="69"/>
      <c r="N137" s="69"/>
      <c r="O137" s="69"/>
      <c r="P137" s="69"/>
      <c r="Q137" s="69"/>
      <c r="R137" s="69"/>
      <c r="S137" s="69"/>
      <c r="T137" s="69"/>
      <c r="U137" s="69"/>
      <c r="V137" s="69"/>
      <c r="W137" s="69"/>
      <c r="X137" s="52"/>
      <c r="Z137" s="27"/>
      <c r="AA137" s="27"/>
      <c r="AB137" s="27"/>
      <c r="AC137" s="27"/>
      <c r="AD137" s="27"/>
      <c r="AE137" s="27"/>
      <c r="AI137" s="28"/>
      <c r="AJ137" s="28"/>
    </row>
    <row r="138" spans="1:38" s="19" customFormat="1" ht="3" customHeight="1" x14ac:dyDescent="0.2">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Z138" s="27"/>
      <c r="AA138" s="27"/>
      <c r="AB138" s="27"/>
      <c r="AC138" s="27"/>
      <c r="AD138" s="27"/>
      <c r="AE138" s="27"/>
      <c r="AI138" s="28"/>
      <c r="AJ138" s="28"/>
    </row>
    <row r="139" spans="1:38" s="19" customFormat="1" ht="14.25" x14ac:dyDescent="0.2">
      <c r="A139" s="40"/>
      <c r="B139" s="41" t="s">
        <v>7</v>
      </c>
      <c r="C139" s="41"/>
      <c r="D139" s="41"/>
      <c r="E139" s="41"/>
      <c r="F139" s="41"/>
      <c r="G139" s="41"/>
      <c r="H139" s="41"/>
      <c r="I139" s="36" t="s">
        <v>11</v>
      </c>
      <c r="J139" s="41"/>
      <c r="K139" s="41" t="s">
        <v>8</v>
      </c>
      <c r="L139" s="41"/>
      <c r="M139" s="41"/>
      <c r="N139" s="41"/>
      <c r="O139" s="41"/>
      <c r="P139" s="36" t="s">
        <v>11</v>
      </c>
      <c r="Q139" s="41"/>
      <c r="R139" s="41" t="s">
        <v>9</v>
      </c>
      <c r="S139" s="41"/>
      <c r="T139" s="41"/>
      <c r="U139" s="41"/>
      <c r="V139" s="42"/>
      <c r="W139" s="36" t="s">
        <v>11</v>
      </c>
      <c r="X139" s="40"/>
      <c r="Z139" s="27"/>
      <c r="AA139" s="27"/>
      <c r="AB139" s="27"/>
      <c r="AC139" s="27"/>
      <c r="AD139" s="27"/>
      <c r="AE139" s="27"/>
      <c r="AI139" s="28"/>
      <c r="AJ139" s="28"/>
    </row>
    <row r="140" spans="1:38" s="19" customFormat="1" ht="3" customHeight="1" x14ac:dyDescent="0.2">
      <c r="A140" s="40"/>
      <c r="B140" s="22"/>
      <c r="C140" s="22"/>
      <c r="D140" s="22"/>
      <c r="E140" s="22"/>
      <c r="F140" s="22"/>
      <c r="G140" s="22"/>
      <c r="H140" s="22"/>
      <c r="I140" s="22"/>
      <c r="J140" s="41"/>
      <c r="K140" s="22"/>
      <c r="L140" s="22"/>
      <c r="M140" s="22"/>
      <c r="N140" s="22"/>
      <c r="O140" s="22"/>
      <c r="P140" s="22"/>
      <c r="Q140" s="22"/>
      <c r="R140" s="22"/>
      <c r="S140" s="22"/>
      <c r="T140" s="22"/>
      <c r="U140" s="22"/>
      <c r="V140" s="22"/>
      <c r="W140" s="22"/>
      <c r="X140" s="22"/>
      <c r="Z140" s="27"/>
      <c r="AA140" s="27"/>
      <c r="AB140" s="27"/>
      <c r="AC140" s="27"/>
      <c r="AD140" s="27"/>
      <c r="AE140" s="27"/>
    </row>
    <row r="141" spans="1:38" s="19" customFormat="1" ht="14.25" x14ac:dyDescent="0.2">
      <c r="A141" s="40"/>
      <c r="B141" s="43" t="s">
        <v>70</v>
      </c>
      <c r="C141" s="44"/>
      <c r="D141" s="44"/>
      <c r="E141" s="40"/>
      <c r="F141" s="40"/>
      <c r="G141" s="40"/>
      <c r="H141" s="40"/>
      <c r="I141" s="45"/>
      <c r="J141" s="41"/>
      <c r="K141" s="46" t="s">
        <v>71</v>
      </c>
      <c r="L141" s="40"/>
      <c r="M141" s="40"/>
      <c r="N141" s="40"/>
      <c r="O141" s="40"/>
      <c r="P141" s="45"/>
      <c r="Q141" s="41"/>
      <c r="R141" s="46" t="s">
        <v>72</v>
      </c>
      <c r="S141" s="40"/>
      <c r="T141" s="40"/>
      <c r="U141" s="40"/>
      <c r="V141" s="40"/>
      <c r="W141" s="45"/>
      <c r="X141" s="41"/>
      <c r="Z141" s="27" t="str">
        <f>IF(ISNUMBER(I141),I141*0.4,"")</f>
        <v/>
      </c>
      <c r="AA141" s="27" t="str">
        <f>IF(ISNUMBER(P141),P141*2.5,"")</f>
        <v/>
      </c>
      <c r="AB141" s="27" t="str">
        <f>IF(ISNUMBER(W141),W141*3,"")</f>
        <v/>
      </c>
      <c r="AC141" s="27"/>
      <c r="AD141" s="27"/>
      <c r="AE141" s="27"/>
    </row>
    <row r="142" spans="1:38" s="19" customFormat="1" ht="3" customHeight="1" x14ac:dyDescent="0.2">
      <c r="A142" s="40"/>
      <c r="B142" s="23"/>
      <c r="C142" s="22"/>
      <c r="D142" s="22"/>
      <c r="E142" s="22"/>
      <c r="F142" s="22"/>
      <c r="G142" s="22"/>
      <c r="H142" s="22"/>
      <c r="I142" s="22"/>
      <c r="J142" s="41"/>
      <c r="K142" s="23"/>
      <c r="L142" s="22"/>
      <c r="M142" s="22"/>
      <c r="N142" s="22"/>
      <c r="O142" s="22"/>
      <c r="P142" s="22"/>
      <c r="Q142" s="22"/>
      <c r="R142" s="23"/>
      <c r="S142" s="22"/>
      <c r="T142" s="22"/>
      <c r="U142" s="22"/>
      <c r="V142" s="22"/>
      <c r="W142" s="22"/>
      <c r="X142" s="22"/>
      <c r="Y142" s="34"/>
      <c r="Z142" s="27"/>
      <c r="AA142" s="27"/>
      <c r="AB142" s="27"/>
      <c r="AC142" s="27"/>
      <c r="AD142" s="27"/>
      <c r="AE142" s="27"/>
    </row>
    <row r="143" spans="1:38" s="19" customFormat="1" ht="14.25" x14ac:dyDescent="0.2">
      <c r="A143" s="40"/>
      <c r="B143" s="43" t="s">
        <v>73</v>
      </c>
      <c r="C143" s="44"/>
      <c r="D143" s="44"/>
      <c r="E143" s="40"/>
      <c r="F143" s="40"/>
      <c r="G143" s="40"/>
      <c r="H143" s="40"/>
      <c r="I143" s="45"/>
      <c r="J143" s="41"/>
      <c r="K143" s="46" t="s">
        <v>74</v>
      </c>
      <c r="L143" s="40"/>
      <c r="M143" s="40"/>
      <c r="N143" s="40"/>
      <c r="O143" s="40"/>
      <c r="P143" s="45"/>
      <c r="Q143" s="41"/>
      <c r="R143" s="46" t="s">
        <v>75</v>
      </c>
      <c r="S143" s="40"/>
      <c r="T143" s="40"/>
      <c r="U143" s="40"/>
      <c r="V143" s="40"/>
      <c r="W143" s="45"/>
      <c r="X143" s="41"/>
      <c r="Y143" s="34"/>
      <c r="Z143" s="27" t="str">
        <f>IF(ISNUMBER(I143),I143*0.8,"")</f>
        <v/>
      </c>
      <c r="AA143" s="27" t="str">
        <f>IF(ISNUMBER(P143),P143*2,"")</f>
        <v/>
      </c>
      <c r="AB143" s="27" t="str">
        <f>IF(ISNUMBER(W143),W143*2.5,"")</f>
        <v/>
      </c>
      <c r="AC143" s="27"/>
      <c r="AD143" s="27"/>
      <c r="AE143" s="27"/>
    </row>
    <row r="144" spans="1:38" s="19" customFormat="1" ht="3" customHeight="1" x14ac:dyDescent="0.2">
      <c r="A144" s="40"/>
      <c r="B144" s="23"/>
      <c r="C144" s="22"/>
      <c r="D144" s="22"/>
      <c r="E144" s="22"/>
      <c r="F144" s="22"/>
      <c r="G144" s="22"/>
      <c r="H144" s="22"/>
      <c r="I144" s="22"/>
      <c r="J144" s="41"/>
      <c r="K144" s="23"/>
      <c r="L144" s="22"/>
      <c r="M144" s="22"/>
      <c r="N144" s="22"/>
      <c r="O144" s="22"/>
      <c r="P144" s="22"/>
      <c r="Q144" s="22"/>
      <c r="R144" s="23"/>
      <c r="S144" s="22"/>
      <c r="T144" s="22"/>
      <c r="U144" s="22"/>
      <c r="V144" s="22"/>
      <c r="W144" s="22"/>
      <c r="X144" s="22"/>
      <c r="Y144" s="34"/>
      <c r="Z144" s="27"/>
      <c r="AA144" s="27"/>
      <c r="AB144" s="27"/>
      <c r="AC144" s="27"/>
      <c r="AD144" s="27"/>
      <c r="AE144" s="27"/>
    </row>
    <row r="145" spans="1:32" s="19" customFormat="1" ht="14.25" x14ac:dyDescent="0.2">
      <c r="A145" s="40"/>
      <c r="B145" s="46" t="s">
        <v>76</v>
      </c>
      <c r="C145" s="40"/>
      <c r="D145" s="40"/>
      <c r="E145" s="40"/>
      <c r="F145" s="40"/>
      <c r="G145" s="40"/>
      <c r="H145" s="40"/>
      <c r="I145" s="45"/>
      <c r="J145" s="41"/>
      <c r="K145" s="46" t="s">
        <v>77</v>
      </c>
      <c r="L145" s="40"/>
      <c r="M145" s="40"/>
      <c r="N145" s="40"/>
      <c r="O145" s="40"/>
      <c r="P145" s="45"/>
      <c r="Q145" s="41"/>
      <c r="R145" s="46" t="s">
        <v>78</v>
      </c>
      <c r="S145" s="40"/>
      <c r="T145" s="40"/>
      <c r="U145" s="40"/>
      <c r="V145" s="40"/>
      <c r="W145" s="45"/>
      <c r="X145" s="41"/>
      <c r="Y145" s="34"/>
      <c r="Z145" s="27" t="str">
        <f>IF(ISNUMBER(I145),I145*1,"")</f>
        <v/>
      </c>
      <c r="AA145" s="27" t="str">
        <f>IF(ISNUMBER(P145),P145*1.5,"")</f>
        <v/>
      </c>
      <c r="AB145" s="27" t="str">
        <f>IF(ISNUMBER(W145),W145*2,"")</f>
        <v/>
      </c>
      <c r="AC145" s="27"/>
      <c r="AD145" s="27"/>
      <c r="AE145" s="27"/>
    </row>
    <row r="146" spans="1:32" s="19" customFormat="1" ht="3" customHeight="1" x14ac:dyDescent="0.2">
      <c r="A146" s="22"/>
      <c r="B146" s="22"/>
      <c r="C146" s="22"/>
      <c r="D146" s="22"/>
      <c r="E146" s="22"/>
      <c r="F146" s="22"/>
      <c r="G146" s="22"/>
      <c r="H146" s="22"/>
      <c r="I146" s="22"/>
      <c r="J146" s="22"/>
      <c r="K146" s="23"/>
      <c r="L146" s="22"/>
      <c r="M146" s="22"/>
      <c r="N146" s="22"/>
      <c r="O146" s="22"/>
      <c r="P146" s="22"/>
      <c r="Q146" s="22"/>
      <c r="R146" s="23"/>
      <c r="S146" s="22"/>
      <c r="T146" s="22"/>
      <c r="U146" s="22"/>
      <c r="V146" s="22"/>
      <c r="W146" s="22"/>
      <c r="X146" s="22"/>
      <c r="Y146" s="34"/>
      <c r="Z146" s="27"/>
      <c r="AA146" s="27"/>
      <c r="AB146" s="27"/>
      <c r="AC146" s="27"/>
      <c r="AD146" s="27"/>
      <c r="AE146" s="27"/>
    </row>
    <row r="147" spans="1:32" s="19" customFormat="1" ht="14.25" x14ac:dyDescent="0.2">
      <c r="A147" s="40"/>
      <c r="B147" s="47" t="s">
        <v>79</v>
      </c>
      <c r="C147" s="48"/>
      <c r="D147" s="48"/>
      <c r="E147" s="40"/>
      <c r="F147" s="40"/>
      <c r="G147" s="40"/>
      <c r="H147" s="40"/>
      <c r="I147" s="40"/>
      <c r="J147" s="40"/>
      <c r="K147" s="46" t="s">
        <v>80</v>
      </c>
      <c r="L147" s="40"/>
      <c r="M147" s="40"/>
      <c r="N147" s="40"/>
      <c r="O147" s="40"/>
      <c r="P147" s="45"/>
      <c r="Q147" s="41"/>
      <c r="R147" s="46" t="s">
        <v>81</v>
      </c>
      <c r="S147" s="40"/>
      <c r="T147" s="40"/>
      <c r="U147" s="40"/>
      <c r="V147" s="40"/>
      <c r="W147" s="45"/>
      <c r="X147" s="41"/>
      <c r="Y147" s="34"/>
      <c r="Z147" s="27"/>
      <c r="AA147" s="27" t="str">
        <f>IF(ISNUMBER(P147),P147*1,"")</f>
        <v/>
      </c>
      <c r="AB147" s="27" t="str">
        <f>IF(ISNUMBER(W147),W147*1.5,"")</f>
        <v/>
      </c>
      <c r="AC147" s="27"/>
      <c r="AD147" s="27"/>
      <c r="AE147" s="27"/>
    </row>
    <row r="148" spans="1:32" s="19" customFormat="1" ht="3" customHeight="1" x14ac:dyDescent="0.2">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34"/>
      <c r="Z148" s="27"/>
      <c r="AA148" s="27"/>
      <c r="AB148" s="27"/>
      <c r="AC148" s="27"/>
      <c r="AD148" s="27"/>
      <c r="AE148" s="27"/>
    </row>
    <row r="149" spans="1:32" s="19" customFormat="1" ht="21" customHeight="1" x14ac:dyDescent="0.2">
      <c r="A149" s="71" t="s">
        <v>82</v>
      </c>
      <c r="B149" s="71"/>
      <c r="C149" s="71"/>
      <c r="D149" s="71"/>
      <c r="E149" s="71"/>
      <c r="F149" s="71"/>
      <c r="G149" s="71"/>
      <c r="H149" s="71"/>
      <c r="I149" s="71"/>
      <c r="J149" s="71"/>
      <c r="K149" s="71"/>
      <c r="L149" s="71"/>
      <c r="M149" s="71"/>
      <c r="N149" s="71"/>
      <c r="O149" s="71"/>
      <c r="P149" s="71"/>
      <c r="Q149" s="71"/>
      <c r="R149" s="71"/>
      <c r="S149" s="71"/>
      <c r="T149" s="71"/>
      <c r="U149" s="71"/>
      <c r="V149" s="71"/>
      <c r="W149" s="71"/>
      <c r="X149" s="71"/>
      <c r="AA149" s="27"/>
      <c r="AB149" s="27"/>
      <c r="AC149" s="27"/>
      <c r="AD149" s="27"/>
      <c r="AE149" s="27"/>
      <c r="AF149" s="27"/>
    </row>
    <row r="150" spans="1:32" s="19" customFormat="1" ht="3" customHeight="1" x14ac:dyDescent="0.2">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Z150" s="27"/>
      <c r="AA150" s="27"/>
      <c r="AB150" s="27"/>
      <c r="AC150" s="27"/>
      <c r="AD150" s="27"/>
      <c r="AE150" s="27"/>
    </row>
    <row r="151" spans="1:32" s="19" customFormat="1" ht="14.45" customHeight="1" x14ac:dyDescent="0.2">
      <c r="A151" s="22"/>
      <c r="B151" s="73" t="s">
        <v>143</v>
      </c>
      <c r="C151" s="73"/>
      <c r="D151" s="73"/>
      <c r="E151" s="73"/>
      <c r="F151" s="73"/>
      <c r="G151" s="73"/>
      <c r="H151" s="73"/>
      <c r="I151" s="73"/>
      <c r="J151" s="73"/>
      <c r="K151" s="22"/>
      <c r="L151" s="23" t="s">
        <v>83</v>
      </c>
      <c r="M151" s="22"/>
      <c r="N151" s="22"/>
      <c r="O151" s="22"/>
      <c r="P151" s="22"/>
      <c r="Q151" s="22"/>
      <c r="R151" s="22"/>
      <c r="S151" s="22"/>
      <c r="T151" s="22"/>
      <c r="U151" s="22"/>
      <c r="V151" s="22"/>
      <c r="W151" s="22"/>
      <c r="X151" s="22"/>
      <c r="Z151" s="27"/>
      <c r="AA151" s="27"/>
      <c r="AB151" s="27"/>
      <c r="AC151" s="27"/>
      <c r="AD151" s="27"/>
      <c r="AE151" s="27"/>
    </row>
    <row r="152" spans="1:32" s="19" customFormat="1" ht="14.45" customHeight="1" x14ac:dyDescent="0.2">
      <c r="A152" s="22"/>
      <c r="B152" s="73"/>
      <c r="C152" s="73"/>
      <c r="D152" s="73"/>
      <c r="E152" s="73"/>
      <c r="F152" s="73"/>
      <c r="G152" s="73"/>
      <c r="H152" s="73"/>
      <c r="I152" s="73"/>
      <c r="J152" s="73"/>
      <c r="K152" s="22"/>
      <c r="L152" s="72"/>
      <c r="M152" s="72"/>
      <c r="N152" s="72"/>
      <c r="O152" s="72"/>
      <c r="P152" s="72"/>
      <c r="Q152" s="72"/>
      <c r="R152" s="72"/>
      <c r="S152" s="72"/>
      <c r="T152" s="72"/>
      <c r="U152" s="72"/>
      <c r="V152" s="72"/>
      <c r="W152" s="72"/>
      <c r="X152" s="22"/>
    </row>
    <row r="153" spans="1:32" s="19" customFormat="1" ht="14.45" customHeight="1" x14ac:dyDescent="0.2">
      <c r="A153" s="22"/>
      <c r="B153" s="73"/>
      <c r="C153" s="73"/>
      <c r="D153" s="73"/>
      <c r="E153" s="73"/>
      <c r="F153" s="73"/>
      <c r="G153" s="73"/>
      <c r="H153" s="73"/>
      <c r="I153" s="73"/>
      <c r="J153" s="73"/>
      <c r="K153" s="22"/>
      <c r="L153" s="72"/>
      <c r="M153" s="72"/>
      <c r="N153" s="72"/>
      <c r="O153" s="72"/>
      <c r="P153" s="72"/>
      <c r="Q153" s="72"/>
      <c r="R153" s="72"/>
      <c r="S153" s="72"/>
      <c r="T153" s="72"/>
      <c r="U153" s="72"/>
      <c r="V153" s="72"/>
      <c r="W153" s="72"/>
      <c r="X153" s="22"/>
    </row>
    <row r="154" spans="1:32" s="19" customFormat="1" ht="14.45" customHeight="1" x14ac:dyDescent="0.2">
      <c r="A154" s="22"/>
      <c r="B154" s="73"/>
      <c r="C154" s="73"/>
      <c r="D154" s="73"/>
      <c r="E154" s="73"/>
      <c r="F154" s="73"/>
      <c r="G154" s="73"/>
      <c r="H154" s="73"/>
      <c r="I154" s="73"/>
      <c r="J154" s="73"/>
      <c r="K154" s="22"/>
      <c r="L154" s="72"/>
      <c r="M154" s="72"/>
      <c r="N154" s="72"/>
      <c r="O154" s="72"/>
      <c r="P154" s="72"/>
      <c r="Q154" s="72"/>
      <c r="R154" s="72"/>
      <c r="S154" s="72"/>
      <c r="T154" s="72"/>
      <c r="U154" s="72"/>
      <c r="V154" s="72"/>
      <c r="W154" s="72"/>
      <c r="X154" s="22"/>
    </row>
    <row r="155" spans="1:32" s="19" customFormat="1" ht="14.45" customHeight="1" x14ac:dyDescent="0.2">
      <c r="A155" s="22"/>
      <c r="B155" s="73"/>
      <c r="C155" s="73"/>
      <c r="D155" s="73"/>
      <c r="E155" s="73"/>
      <c r="F155" s="73"/>
      <c r="G155" s="73"/>
      <c r="H155" s="73"/>
      <c r="I155" s="73"/>
      <c r="J155" s="73"/>
      <c r="K155" s="22"/>
      <c r="L155" s="72"/>
      <c r="M155" s="72"/>
      <c r="N155" s="72"/>
      <c r="O155" s="72"/>
      <c r="P155" s="72"/>
      <c r="Q155" s="72"/>
      <c r="R155" s="72"/>
      <c r="S155" s="72"/>
      <c r="T155" s="72"/>
      <c r="U155" s="72"/>
      <c r="V155" s="72"/>
      <c r="W155" s="72"/>
      <c r="X155" s="22"/>
    </row>
    <row r="156" spans="1:32" s="19" customFormat="1" ht="14.25" x14ac:dyDescent="0.2">
      <c r="A156" s="22"/>
      <c r="B156" s="73"/>
      <c r="C156" s="73"/>
      <c r="D156" s="73"/>
      <c r="E156" s="73"/>
      <c r="F156" s="73"/>
      <c r="G156" s="73"/>
      <c r="H156" s="73"/>
      <c r="I156" s="73"/>
      <c r="J156" s="73"/>
      <c r="K156" s="22"/>
      <c r="L156" s="72"/>
      <c r="M156" s="72"/>
      <c r="N156" s="72"/>
      <c r="O156" s="72"/>
      <c r="P156" s="72"/>
      <c r="Q156" s="72"/>
      <c r="R156" s="72"/>
      <c r="S156" s="72"/>
      <c r="T156" s="72"/>
      <c r="U156" s="72"/>
      <c r="V156" s="72"/>
      <c r="W156" s="72"/>
      <c r="X156" s="22"/>
      <c r="Y156" s="34"/>
    </row>
    <row r="157" spans="1:32" s="19" customFormat="1" ht="14.25" x14ac:dyDescent="0.2">
      <c r="A157" s="22"/>
      <c r="B157" s="73"/>
      <c r="C157" s="73"/>
      <c r="D157" s="73"/>
      <c r="E157" s="73"/>
      <c r="F157" s="73"/>
      <c r="G157" s="73"/>
      <c r="H157" s="73"/>
      <c r="I157" s="73"/>
      <c r="J157" s="73"/>
      <c r="K157" s="22"/>
      <c r="L157" s="72"/>
      <c r="M157" s="72"/>
      <c r="N157" s="72"/>
      <c r="O157" s="72"/>
      <c r="P157" s="72"/>
      <c r="Q157" s="72"/>
      <c r="R157" s="72"/>
      <c r="S157" s="72"/>
      <c r="T157" s="72"/>
      <c r="U157" s="72"/>
      <c r="V157" s="72"/>
      <c r="W157" s="72"/>
      <c r="X157" s="22"/>
      <c r="Y157" s="34"/>
    </row>
    <row r="158" spans="1:32" s="19" customFormat="1" ht="14.25" x14ac:dyDescent="0.2">
      <c r="A158" s="22"/>
      <c r="B158" s="73"/>
      <c r="C158" s="73"/>
      <c r="D158" s="73"/>
      <c r="E158" s="73"/>
      <c r="F158" s="73"/>
      <c r="G158" s="73"/>
      <c r="H158" s="73"/>
      <c r="I158" s="73"/>
      <c r="J158" s="73"/>
      <c r="K158" s="22"/>
      <c r="L158" s="72"/>
      <c r="M158" s="72"/>
      <c r="N158" s="72"/>
      <c r="O158" s="72"/>
      <c r="P158" s="72"/>
      <c r="Q158" s="72"/>
      <c r="R158" s="72"/>
      <c r="S158" s="72"/>
      <c r="T158" s="72"/>
      <c r="U158" s="72"/>
      <c r="V158" s="72"/>
      <c r="W158" s="72"/>
      <c r="X158" s="22"/>
      <c r="Y158" s="34"/>
    </row>
    <row r="159" spans="1:32" s="19" customFormat="1" ht="14.25" x14ac:dyDescent="0.2">
      <c r="A159" s="22"/>
      <c r="B159" s="73"/>
      <c r="C159" s="73"/>
      <c r="D159" s="73"/>
      <c r="E159" s="73"/>
      <c r="F159" s="73"/>
      <c r="G159" s="73"/>
      <c r="H159" s="73"/>
      <c r="I159" s="73"/>
      <c r="J159" s="73"/>
      <c r="K159" s="22"/>
      <c r="L159" s="72"/>
      <c r="M159" s="72"/>
      <c r="N159" s="72"/>
      <c r="O159" s="72"/>
      <c r="P159" s="72"/>
      <c r="Q159" s="72"/>
      <c r="R159" s="72"/>
      <c r="S159" s="72"/>
      <c r="T159" s="72"/>
      <c r="U159" s="72"/>
      <c r="V159" s="72"/>
      <c r="W159" s="72"/>
      <c r="X159" s="22"/>
      <c r="Y159" s="34"/>
    </row>
    <row r="160" spans="1:32" s="19" customFormat="1" ht="3" customHeight="1" x14ac:dyDescent="0.2">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row>
    <row r="161" spans="1:25" s="19" customFormat="1" ht="21" customHeight="1" x14ac:dyDescent="0.2">
      <c r="A161" s="71" t="s">
        <v>84</v>
      </c>
      <c r="B161" s="71"/>
      <c r="C161" s="71"/>
      <c r="D161" s="71"/>
      <c r="E161" s="71"/>
      <c r="F161" s="71"/>
      <c r="G161" s="71"/>
      <c r="H161" s="71"/>
      <c r="I161" s="71"/>
      <c r="J161" s="71"/>
      <c r="K161" s="71"/>
      <c r="L161" s="71"/>
      <c r="M161" s="71"/>
      <c r="N161" s="71"/>
      <c r="O161" s="71"/>
      <c r="P161" s="71"/>
      <c r="Q161" s="71"/>
      <c r="R161" s="71"/>
      <c r="S161" s="71"/>
      <c r="T161" s="71"/>
      <c r="U161" s="71"/>
      <c r="V161" s="71"/>
      <c r="W161" s="71"/>
      <c r="X161" s="71"/>
    </row>
    <row r="162" spans="1:25" s="19" customFormat="1" ht="3" customHeight="1" x14ac:dyDescent="0.2">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row>
    <row r="163" spans="1:25" s="19" customFormat="1" ht="14.45" customHeight="1" x14ac:dyDescent="0.2">
      <c r="A163" s="22"/>
      <c r="B163" s="73" t="s">
        <v>144</v>
      </c>
      <c r="C163" s="73"/>
      <c r="D163" s="73"/>
      <c r="E163" s="73"/>
      <c r="F163" s="73"/>
      <c r="G163" s="73"/>
      <c r="H163" s="73"/>
      <c r="I163" s="73"/>
      <c r="J163" s="73"/>
      <c r="K163" s="73"/>
      <c r="L163" s="73"/>
      <c r="M163" s="22"/>
      <c r="N163" s="73" t="s">
        <v>85</v>
      </c>
      <c r="O163" s="73"/>
      <c r="P163" s="73"/>
      <c r="Q163" s="73"/>
      <c r="R163" s="73"/>
      <c r="S163" s="73"/>
      <c r="T163" s="73"/>
      <c r="U163" s="73"/>
      <c r="V163" s="73"/>
      <c r="W163" s="73"/>
      <c r="X163" s="22"/>
    </row>
    <row r="164" spans="1:25" s="19" customFormat="1" ht="14.25" x14ac:dyDescent="0.2">
      <c r="A164" s="22"/>
      <c r="B164" s="73"/>
      <c r="C164" s="73"/>
      <c r="D164" s="73"/>
      <c r="E164" s="73"/>
      <c r="F164" s="73"/>
      <c r="G164" s="73"/>
      <c r="H164" s="73"/>
      <c r="I164" s="73"/>
      <c r="J164" s="73"/>
      <c r="K164" s="73"/>
      <c r="L164" s="73"/>
      <c r="M164" s="22"/>
      <c r="N164" s="73"/>
      <c r="O164" s="73"/>
      <c r="P164" s="73"/>
      <c r="Q164" s="73"/>
      <c r="R164" s="73"/>
      <c r="S164" s="73"/>
      <c r="T164" s="73"/>
      <c r="U164" s="73"/>
      <c r="V164" s="73"/>
      <c r="W164" s="73"/>
      <c r="X164" s="22"/>
    </row>
    <row r="165" spans="1:25" s="19" customFormat="1" ht="14.25" x14ac:dyDescent="0.2">
      <c r="A165" s="22"/>
      <c r="B165" s="73"/>
      <c r="C165" s="73"/>
      <c r="D165" s="73"/>
      <c r="E165" s="73"/>
      <c r="F165" s="73"/>
      <c r="G165" s="73"/>
      <c r="H165" s="73"/>
      <c r="I165" s="73"/>
      <c r="J165" s="73"/>
      <c r="K165" s="73"/>
      <c r="L165" s="73"/>
      <c r="M165" s="22"/>
      <c r="N165" s="73"/>
      <c r="O165" s="73"/>
      <c r="P165" s="73"/>
      <c r="Q165" s="73"/>
      <c r="R165" s="73"/>
      <c r="S165" s="73"/>
      <c r="T165" s="73"/>
      <c r="U165" s="73"/>
      <c r="V165" s="73"/>
      <c r="W165" s="73"/>
      <c r="X165" s="22"/>
    </row>
    <row r="166" spans="1:25" s="19" customFormat="1" ht="3" customHeight="1" x14ac:dyDescent="0.2">
      <c r="A166" s="22"/>
      <c r="B166" s="73"/>
      <c r="C166" s="73"/>
      <c r="D166" s="73"/>
      <c r="E166" s="73"/>
      <c r="F166" s="73"/>
      <c r="G166" s="73"/>
      <c r="H166" s="73"/>
      <c r="I166" s="73"/>
      <c r="J166" s="73"/>
      <c r="K166" s="73"/>
      <c r="L166" s="73"/>
      <c r="M166" s="22"/>
      <c r="N166" s="22"/>
      <c r="O166" s="22"/>
      <c r="P166" s="22"/>
      <c r="Q166" s="22"/>
      <c r="R166" s="22"/>
      <c r="S166" s="22"/>
      <c r="T166" s="22"/>
      <c r="U166" s="22"/>
      <c r="V166" s="22"/>
      <c r="W166" s="22"/>
      <c r="X166" s="22"/>
    </row>
    <row r="167" spans="1:25" s="19" customFormat="1" ht="13.9" customHeight="1" x14ac:dyDescent="0.2">
      <c r="A167" s="22"/>
      <c r="B167" s="73"/>
      <c r="C167" s="73"/>
      <c r="D167" s="73"/>
      <c r="E167" s="73"/>
      <c r="F167" s="73"/>
      <c r="G167" s="73"/>
      <c r="H167" s="73"/>
      <c r="I167" s="73"/>
      <c r="J167" s="73"/>
      <c r="K167" s="73"/>
      <c r="L167" s="73"/>
      <c r="M167" s="22"/>
      <c r="N167" s="73" t="s">
        <v>86</v>
      </c>
      <c r="O167" s="73"/>
      <c r="P167" s="73"/>
      <c r="Q167" s="73"/>
      <c r="R167" s="73"/>
      <c r="S167" s="73"/>
      <c r="T167" s="73"/>
      <c r="U167" s="73"/>
      <c r="V167" s="73"/>
      <c r="W167" s="73"/>
      <c r="X167" s="22"/>
      <c r="Y167" s="49"/>
    </row>
    <row r="168" spans="1:25" s="19" customFormat="1" ht="14.45" customHeight="1" x14ac:dyDescent="0.2">
      <c r="A168" s="22"/>
      <c r="B168" s="73"/>
      <c r="C168" s="73"/>
      <c r="D168" s="73"/>
      <c r="E168" s="73"/>
      <c r="F168" s="73"/>
      <c r="G168" s="73"/>
      <c r="H168" s="73"/>
      <c r="I168" s="73"/>
      <c r="J168" s="73"/>
      <c r="K168" s="73"/>
      <c r="L168" s="73"/>
      <c r="M168" s="22"/>
      <c r="N168" s="73"/>
      <c r="O168" s="73"/>
      <c r="P168" s="73"/>
      <c r="Q168" s="73"/>
      <c r="R168" s="73"/>
      <c r="S168" s="73"/>
      <c r="T168" s="73"/>
      <c r="U168" s="73"/>
      <c r="V168" s="73"/>
      <c r="W168" s="73"/>
      <c r="X168" s="22"/>
      <c r="Y168" s="49"/>
    </row>
    <row r="169" spans="1:25" s="19" customFormat="1" ht="14.45" customHeight="1" x14ac:dyDescent="0.2">
      <c r="A169" s="22"/>
      <c r="B169" s="73"/>
      <c r="C169" s="73"/>
      <c r="D169" s="73"/>
      <c r="E169" s="73"/>
      <c r="F169" s="73"/>
      <c r="G169" s="73"/>
      <c r="H169" s="73"/>
      <c r="I169" s="73"/>
      <c r="J169" s="73"/>
      <c r="K169" s="73"/>
      <c r="L169" s="73"/>
      <c r="M169" s="22"/>
      <c r="N169" s="73"/>
      <c r="O169" s="73"/>
      <c r="P169" s="73"/>
      <c r="Q169" s="73"/>
      <c r="R169" s="73"/>
      <c r="S169" s="73"/>
      <c r="T169" s="73"/>
      <c r="U169" s="73"/>
      <c r="V169" s="73"/>
      <c r="W169" s="73"/>
      <c r="X169" s="22"/>
      <c r="Y169" s="49"/>
    </row>
    <row r="170" spans="1:25" s="19" customFormat="1" ht="14.25" x14ac:dyDescent="0.2">
      <c r="A170" s="22"/>
      <c r="B170" s="73"/>
      <c r="C170" s="73"/>
      <c r="D170" s="73"/>
      <c r="E170" s="73"/>
      <c r="F170" s="73"/>
      <c r="G170" s="73"/>
      <c r="H170" s="73"/>
      <c r="I170" s="73"/>
      <c r="J170" s="73"/>
      <c r="K170" s="73"/>
      <c r="L170" s="73"/>
      <c r="M170" s="22"/>
      <c r="N170" s="73"/>
      <c r="O170" s="73"/>
      <c r="P170" s="73"/>
      <c r="Q170" s="73"/>
      <c r="R170" s="73"/>
      <c r="S170" s="73"/>
      <c r="T170" s="73"/>
      <c r="U170" s="73"/>
      <c r="V170" s="73"/>
      <c r="W170" s="73"/>
      <c r="X170" s="22"/>
      <c r="Y170" s="49"/>
    </row>
    <row r="171" spans="1:25" s="19" customFormat="1" ht="3" customHeight="1" x14ac:dyDescent="0.2">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row>
    <row r="172" spans="1:25" s="19" customFormat="1" ht="21" customHeight="1" x14ac:dyDescent="0.2">
      <c r="A172" s="71" t="s">
        <v>87</v>
      </c>
      <c r="B172" s="71"/>
      <c r="C172" s="71"/>
      <c r="D172" s="71"/>
      <c r="E172" s="71"/>
      <c r="F172" s="71"/>
      <c r="G172" s="71"/>
      <c r="H172" s="71"/>
      <c r="I172" s="71"/>
      <c r="J172" s="71"/>
      <c r="K172" s="71"/>
      <c r="L172" s="71"/>
      <c r="M172" s="71"/>
      <c r="N172" s="71"/>
      <c r="O172" s="71"/>
      <c r="P172" s="71"/>
      <c r="Q172" s="71"/>
      <c r="R172" s="71"/>
      <c r="S172" s="71"/>
      <c r="T172" s="71"/>
      <c r="U172" s="71"/>
      <c r="V172" s="71"/>
      <c r="W172" s="71"/>
      <c r="X172" s="71"/>
    </row>
    <row r="173" spans="1:25" s="19" customFormat="1" ht="3" customHeight="1" x14ac:dyDescent="0.2">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row>
    <row r="174" spans="1:25" s="19" customFormat="1" ht="14.25" x14ac:dyDescent="0.2">
      <c r="A174" s="22"/>
      <c r="B174" s="69" t="s">
        <v>88</v>
      </c>
      <c r="C174" s="69"/>
      <c r="D174" s="69"/>
      <c r="E174" s="69"/>
      <c r="F174" s="69"/>
      <c r="G174" s="69"/>
      <c r="H174" s="69"/>
      <c r="I174" s="69"/>
      <c r="J174" s="69"/>
      <c r="K174" s="69"/>
      <c r="L174" s="69"/>
      <c r="M174" s="69"/>
      <c r="N174" s="69"/>
      <c r="O174" s="69"/>
      <c r="P174" s="69"/>
      <c r="Q174" s="69"/>
      <c r="R174" s="69"/>
      <c r="S174" s="69"/>
      <c r="T174" s="69"/>
      <c r="U174" s="69"/>
      <c r="V174" s="69"/>
      <c r="W174" s="69"/>
      <c r="X174" s="22"/>
    </row>
    <row r="175" spans="1:25" s="19" customFormat="1" ht="3" customHeight="1" x14ac:dyDescent="0.2">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row>
    <row r="176" spans="1:25" s="19" customFormat="1" ht="13.9" customHeight="1" x14ac:dyDescent="0.25">
      <c r="A176" s="22"/>
      <c r="B176" s="68" t="s">
        <v>150</v>
      </c>
      <c r="C176" s="68"/>
      <c r="D176" s="68"/>
      <c r="E176" s="68"/>
      <c r="F176" s="68"/>
      <c r="G176" s="68"/>
      <c r="H176" s="68"/>
      <c r="I176" s="68"/>
      <c r="J176" s="68"/>
      <c r="K176" s="68"/>
      <c r="L176" s="68"/>
      <c r="M176" s="68"/>
      <c r="N176" s="68"/>
      <c r="O176" s="68"/>
      <c r="P176" s="68"/>
      <c r="Q176" s="68"/>
      <c r="R176" s="68"/>
      <c r="S176" s="68"/>
      <c r="T176" s="68"/>
      <c r="U176" s="68"/>
      <c r="V176" s="68"/>
      <c r="W176" s="68"/>
      <c r="X176" s="50"/>
      <c r="Y176" s="49"/>
    </row>
    <row r="177" spans="1:25" s="19" customFormat="1" x14ac:dyDescent="0.25">
      <c r="A177" s="22"/>
      <c r="B177" s="68"/>
      <c r="C177" s="68"/>
      <c r="D177" s="68"/>
      <c r="E177" s="68"/>
      <c r="F177" s="68"/>
      <c r="G177" s="68"/>
      <c r="H177" s="68"/>
      <c r="I177" s="68"/>
      <c r="J177" s="68"/>
      <c r="K177" s="68"/>
      <c r="L177" s="68"/>
      <c r="M177" s="68"/>
      <c r="N177" s="68"/>
      <c r="O177" s="68"/>
      <c r="P177" s="68"/>
      <c r="Q177" s="68"/>
      <c r="R177" s="68"/>
      <c r="S177" s="68"/>
      <c r="T177" s="68"/>
      <c r="U177" s="68"/>
      <c r="V177" s="68"/>
      <c r="W177" s="68"/>
      <c r="X177" s="50"/>
      <c r="Y177" s="49"/>
    </row>
    <row r="178" spans="1:25" s="19" customFormat="1" x14ac:dyDescent="0.25">
      <c r="A178" s="22"/>
      <c r="B178" s="68"/>
      <c r="C178" s="68"/>
      <c r="D178" s="68"/>
      <c r="E178" s="68"/>
      <c r="F178" s="68"/>
      <c r="G178" s="68"/>
      <c r="H178" s="68"/>
      <c r="I178" s="68"/>
      <c r="J178" s="68"/>
      <c r="K178" s="68"/>
      <c r="L178" s="68"/>
      <c r="M178" s="68"/>
      <c r="N178" s="68"/>
      <c r="O178" s="68"/>
      <c r="P178" s="68"/>
      <c r="Q178" s="68"/>
      <c r="R178" s="68"/>
      <c r="S178" s="68"/>
      <c r="T178" s="68"/>
      <c r="U178" s="68"/>
      <c r="V178" s="68"/>
      <c r="W178" s="68"/>
      <c r="X178" s="50"/>
      <c r="Y178" s="49"/>
    </row>
    <row r="179" spans="1:25" s="19" customFormat="1" x14ac:dyDescent="0.25">
      <c r="A179" s="22"/>
      <c r="B179" s="68"/>
      <c r="C179" s="68"/>
      <c r="D179" s="68"/>
      <c r="E179" s="68"/>
      <c r="F179" s="68"/>
      <c r="G179" s="68"/>
      <c r="H179" s="68"/>
      <c r="I179" s="68"/>
      <c r="J179" s="68"/>
      <c r="K179" s="68"/>
      <c r="L179" s="68"/>
      <c r="M179" s="68"/>
      <c r="N179" s="68"/>
      <c r="O179" s="68"/>
      <c r="P179" s="68"/>
      <c r="Q179" s="68"/>
      <c r="R179" s="68"/>
      <c r="S179" s="68"/>
      <c r="T179" s="68"/>
      <c r="U179" s="68"/>
      <c r="V179" s="68"/>
      <c r="W179" s="68"/>
      <c r="X179" s="50"/>
      <c r="Y179" s="49"/>
    </row>
    <row r="180" spans="1:25" s="19" customFormat="1" ht="3" customHeight="1" x14ac:dyDescent="0.2">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row>
  </sheetData>
  <sheetProtection algorithmName="SHA-512" hashValue="DmHCGng4QWAHs39a9C0eQ9FUsIfZno49PXtW+nQnd5vehskK140QfS2FsqlGJ7zClyTg7JFXlpuOpDMmsp89zw==" saltValue="nuLjmdSLDN12tj5j7jvy1Q==" spinCount="100000" sheet="1" selectLockedCells="1"/>
  <mergeCells count="123">
    <mergeCell ref="A4:J4"/>
    <mergeCell ref="K4:M4"/>
    <mergeCell ref="N4:P4"/>
    <mergeCell ref="Q4:R4"/>
    <mergeCell ref="S4:V4"/>
    <mergeCell ref="P55:W61"/>
    <mergeCell ref="B55:N61"/>
    <mergeCell ref="E34:W34"/>
    <mergeCell ref="E36:W36"/>
    <mergeCell ref="E38:W38"/>
    <mergeCell ref="E40:W40"/>
    <mergeCell ref="E42:W42"/>
    <mergeCell ref="E44:W44"/>
    <mergeCell ref="E46:W46"/>
    <mergeCell ref="E48:W48"/>
    <mergeCell ref="E50:W50"/>
    <mergeCell ref="E52:W52"/>
    <mergeCell ref="A5:J5"/>
    <mergeCell ref="K5:M5"/>
    <mergeCell ref="N5:P5"/>
    <mergeCell ref="Q5:R5"/>
    <mergeCell ref="S5:V5"/>
    <mergeCell ref="A8:X8"/>
    <mergeCell ref="A9:X9"/>
    <mergeCell ref="B12:C12"/>
    <mergeCell ref="E12:G12"/>
    <mergeCell ref="I12:P12"/>
    <mergeCell ref="R12:W12"/>
    <mergeCell ref="A6:J6"/>
    <mergeCell ref="K6:M6"/>
    <mergeCell ref="N6:P6"/>
    <mergeCell ref="S6:V6"/>
    <mergeCell ref="A7:X7"/>
    <mergeCell ref="A1:J1"/>
    <mergeCell ref="K1:M1"/>
    <mergeCell ref="N1:R1"/>
    <mergeCell ref="S1:V1"/>
    <mergeCell ref="A2:J2"/>
    <mergeCell ref="K2:M2"/>
    <mergeCell ref="N2:P2"/>
    <mergeCell ref="Q2:R2"/>
    <mergeCell ref="S2:V2"/>
    <mergeCell ref="A172:X172"/>
    <mergeCell ref="E27:F27"/>
    <mergeCell ref="H24:I24"/>
    <mergeCell ref="H27:I27"/>
    <mergeCell ref="M15:W16"/>
    <mergeCell ref="B16:C16"/>
    <mergeCell ref="F16:G16"/>
    <mergeCell ref="B19:G19"/>
    <mergeCell ref="I19:L19"/>
    <mergeCell ref="N19:U19"/>
    <mergeCell ref="V19:X19"/>
    <mergeCell ref="A21:X21"/>
    <mergeCell ref="B24:C24"/>
    <mergeCell ref="E24:F24"/>
    <mergeCell ref="B27:C27"/>
    <mergeCell ref="L24:W27"/>
    <mergeCell ref="R31:W32"/>
    <mergeCell ref="B32:C32"/>
    <mergeCell ref="G31:P32"/>
    <mergeCell ref="A29:X29"/>
    <mergeCell ref="V74:W74"/>
    <mergeCell ref="A116:V116"/>
    <mergeCell ref="S118:T119"/>
    <mergeCell ref="V118:W119"/>
    <mergeCell ref="B151:J159"/>
    <mergeCell ref="L152:W159"/>
    <mergeCell ref="A161:X161"/>
    <mergeCell ref="B163:L170"/>
    <mergeCell ref="N163:W165"/>
    <mergeCell ref="N167:W170"/>
    <mergeCell ref="Q130:W133"/>
    <mergeCell ref="B129:O133"/>
    <mergeCell ref="A135:X135"/>
    <mergeCell ref="B136:W137"/>
    <mergeCell ref="A149:X149"/>
    <mergeCell ref="S126:T126"/>
    <mergeCell ref="V126:W126"/>
    <mergeCell ref="B126:O126"/>
    <mergeCell ref="S120:T120"/>
    <mergeCell ref="V120:W120"/>
    <mergeCell ref="S122:T122"/>
    <mergeCell ref="V122:W122"/>
    <mergeCell ref="N106:W113"/>
    <mergeCell ref="A104:X104"/>
    <mergeCell ref="V78:W78"/>
    <mergeCell ref="B69:K69"/>
    <mergeCell ref="S69:T71"/>
    <mergeCell ref="V69:W71"/>
    <mergeCell ref="S72:T72"/>
    <mergeCell ref="V72:W72"/>
    <mergeCell ref="S74:T74"/>
    <mergeCell ref="S124:T124"/>
    <mergeCell ref="V124:W124"/>
    <mergeCell ref="B85:I85"/>
    <mergeCell ref="B87:I90"/>
    <mergeCell ref="A93:X93"/>
    <mergeCell ref="S76:T76"/>
    <mergeCell ref="A3:J3"/>
    <mergeCell ref="K3:M3"/>
    <mergeCell ref="N3:P3"/>
    <mergeCell ref="Q3:R3"/>
    <mergeCell ref="S3:V3"/>
    <mergeCell ref="B176:W179"/>
    <mergeCell ref="B174:W174"/>
    <mergeCell ref="B72:O72"/>
    <mergeCell ref="B74:O74"/>
    <mergeCell ref="B76:O76"/>
    <mergeCell ref="B78:O78"/>
    <mergeCell ref="A115:X115"/>
    <mergeCell ref="B117:W117"/>
    <mergeCell ref="B120:O120"/>
    <mergeCell ref="B122:O122"/>
    <mergeCell ref="B124:O124"/>
    <mergeCell ref="A63:X63"/>
    <mergeCell ref="K85:W91"/>
    <mergeCell ref="A82:X82"/>
    <mergeCell ref="N96:W98"/>
    <mergeCell ref="N100:W102"/>
    <mergeCell ref="B96:L102"/>
    <mergeCell ref="V76:W76"/>
    <mergeCell ref="S78:T78"/>
  </mergeCells>
  <dataValidations count="6">
    <dataValidation type="list" allowBlank="1" showInputMessage="1" showErrorMessage="1" sqref="JO13:JP14 TK13:TL14 ADG13:ADH14 ANC13:AND14 AWY13:AWZ14 BGU13:BGV14 BQQ13:BQR14 CAM13:CAN14 CKI13:CKJ14 CUE13:CUF14 DEA13:DEB14 DNW13:DNX14 DXS13:DXT14 EHO13:EHP14 ERK13:ERL14 FBG13:FBH14 FLC13:FLD14 FUY13:FUZ14 GEU13:GEV14 GOQ13:GOR14 GYM13:GYN14 HII13:HIJ14 HSE13:HSF14 ICA13:ICB14 ILW13:ILX14 IVS13:IVT14 JFO13:JFP14 JPK13:JPL14 JZG13:JZH14 KJC13:KJD14 KSY13:KSZ14 LCU13:LCV14 LMQ13:LMR14 LWM13:LWN14 MGI13:MGJ14 MQE13:MQF14 NAA13:NAB14 NJW13:NJX14 NTS13:NTT14 ODO13:ODP14 ONK13:ONL14 OXG13:OXH14 PHC13:PHD14 PQY13:PQZ14 QAU13:QAV14 QKQ13:QKR14 QUM13:QUN14 REI13:REJ14 ROE13:ROF14 RYA13:RYB14 SHW13:SHX14 SRS13:SRT14 TBO13:TBP14 TLK13:TLL14 TVG13:TVH14 UFC13:UFD14 UOY13:UOZ14 UYU13:UYV14 VIQ13:VIR14 VSM13:VSN14 WCI13:WCJ14 WME13:WMF14 WWA13:WWB14 JL13:JM14 TH13:TI14 ADD13:ADE14 AMZ13:ANA14 AWV13:AWW14 BGR13:BGS14 BQN13:BQO14 CAJ13:CAK14 CKF13:CKG14 CUB13:CUC14 DDX13:DDY14 DNT13:DNU14 DXP13:DXQ14 EHL13:EHM14 ERH13:ERI14 FBD13:FBE14 FKZ13:FLA14 FUV13:FUW14 GER13:GES14 GON13:GOO14 GYJ13:GYK14 HIF13:HIG14 HSB13:HSC14 IBX13:IBY14 ILT13:ILU14 IVP13:IVQ14 JFL13:JFM14 JPH13:JPI14 JZD13:JZE14 KIZ13:KJA14 KSV13:KSW14 LCR13:LCS14 LMN13:LMO14 LWJ13:LWK14 MGF13:MGG14 MQB13:MQC14 MZX13:MZY14 NJT13:NJU14 NTP13:NTQ14 ODL13:ODM14 ONH13:ONI14 OXD13:OXE14 PGZ13:PHA14 PQV13:PQW14 QAR13:QAS14 QKN13:QKO14 QUJ13:QUK14 REF13:REG14 ROB13:ROC14 RXX13:RXY14 SHT13:SHU14 SRP13:SRQ14 TBL13:TBM14 TLH13:TLI14 TVD13:TVE14 UEZ13:UFA14 UOV13:UOW14 UYR13:UYS14 VIN13:VIO14 VSJ13:VSK14 WCF13:WCG14 WMB13:WMC14 WVX13:WVY14 WVZ12:WVZ14 JN12:JN14 TJ12:TJ14 ADF12:ADF14 ANB12:ANB14 AWX12:AWX14 BGT12:BGT14 BQP12:BQP14 CAL12:CAL14 CKH12:CKH14 CUD12:CUD14 DDZ12:DDZ14 DNV12:DNV14 DXR12:DXR14 EHN12:EHN14 ERJ12:ERJ14 FBF12:FBF14 FLB12:FLB14 FUX12:FUX14 GET12:GET14 GOP12:GOP14 GYL12:GYL14 HIH12:HIH14 HSD12:HSD14 IBZ12:IBZ14 ILV12:ILV14 IVR12:IVR14 JFN12:JFN14 JPJ12:JPJ14 JZF12:JZF14 KJB12:KJB14 KSX12:KSX14 LCT12:LCT14 LMP12:LMP14 LWL12:LWL14 MGH12:MGH14 MQD12:MQD14 MZZ12:MZZ14 NJV12:NJV14 NTR12:NTR14 ODN12:ODN14 ONJ12:ONJ14 OXF12:OXF14 PHB12:PHB14 PQX12:PQX14 QAT12:QAT14 QKP12:QKP14 QUL12:QUL14 REH12:REH14 ROD12:ROD14 RXZ12:RXZ14 SHV12:SHV14 SRR12:SRR14 TBN12:TBN14 TLJ12:TLJ14 TVF12:TVF14 UFB12:UFB14 UOX12:UOX14 UYT12:UYT14 VIP12:VIP14 VSL12:VSL14 WCH12:WCH14 WMD12:WMD14 P13:T14" xr:uid="{B0C8BE5A-F4A2-4E48-97C0-816B9BAD6E67}">
      <formula1>Venues</formula1>
    </dataValidation>
    <dataValidation type="list" allowBlank="1" showInputMessage="1" showErrorMessage="1" sqref="E40 E34 E36 E38" xr:uid="{340DC3D1-3F7B-4CB5-B746-3BB3F7384B1B}">
      <formula1>cold</formula1>
    </dataValidation>
    <dataValidation type="list" showInputMessage="1" showErrorMessage="1" sqref="B69:K69" xr:uid="{3B1FAB05-09D9-48A9-A220-5A2F6ED18F41}">
      <formula1>Payment</formula1>
    </dataValidation>
    <dataValidation type="list" allowBlank="1" showInputMessage="1" showErrorMessage="1" sqref="E48 E46 E44 E42 E50 E52" xr:uid="{34416DA5-1C45-40C4-91D6-4FB39C7333AE}">
      <formula1>hot</formula1>
    </dataValidation>
    <dataValidation type="list" allowBlank="1" showInputMessage="1" showErrorMessage="1" sqref="B124 B122 B120 B126" xr:uid="{2481BAAD-89CC-49DC-812A-70EB0F80C0AD}">
      <formula1>Flowers</formula1>
    </dataValidation>
    <dataValidation type="list" allowBlank="1" showInputMessage="1" showErrorMessage="1" sqref="R12:W12" xr:uid="{2AB37A5E-B598-4ACF-B7C0-ECF9CC99DDCF}">
      <formula1>Venue</formula1>
    </dataValidation>
  </dataValidations>
  <hyperlinks>
    <hyperlink ref="V19" r:id="rId1" xr:uid="{42C4FBF3-20CD-4E3F-9146-07704A74389F}"/>
  </hyperlinks>
  <printOptions horizontalCentered="1"/>
  <pageMargins left="0.23622047244094491" right="0.23622047244094491" top="0.19685039370078741" bottom="0.19685039370078741" header="0.31496062992125984" footer="0.15748031496062992"/>
  <pageSetup paperSize="9" scale="90" orientation="portrait" r:id="rId2"/>
  <headerFooter>
    <oddFooter>&amp;L&amp;"Verdana,Regular"&amp;8Catering Services | House of Commons | UK Parliament | Westminster | London | SW1A 0AA
+44 (0)20 7219 3090    hoceventsteam@parliament.uk   www.parliament.uk/hoc-pch&amp;R&amp;KFF0000All prices inclusive of VAT at 20%</oddFooter>
  </headerFooter>
  <rowBreaks count="1" manualBreakCount="1">
    <brk id="81" max="23" man="1"/>
  </rowBreaks>
  <drawing r:id="rId3"/>
  <legacyDrawing r:id="rId4"/>
  <mc:AlternateContent xmlns:mc="http://schemas.openxmlformats.org/markup-compatibility/2006">
    <mc:Choice Requires="x14">
      <controls>
        <mc:AlternateContent xmlns:mc="http://schemas.openxmlformats.org/markup-compatibility/2006">
          <mc:Choice Requires="x14">
            <control shapeId="1488" r:id="rId5" name="Check Box 464">
              <controlPr defaultSize="0" autoFill="0" autoLine="0" autoPict="0">
                <anchor moveWithCells="1">
                  <from>
                    <xdr:col>2</xdr:col>
                    <xdr:colOff>219075</xdr:colOff>
                    <xdr:row>78</xdr:row>
                    <xdr:rowOff>19050</xdr:rowOff>
                  </from>
                  <to>
                    <xdr:col>9</xdr:col>
                    <xdr:colOff>57150</xdr:colOff>
                    <xdr:row>81</xdr:row>
                    <xdr:rowOff>0</xdr:rowOff>
                  </to>
                </anchor>
              </controlPr>
            </control>
          </mc:Choice>
        </mc:AlternateContent>
        <mc:AlternateContent xmlns:mc="http://schemas.openxmlformats.org/markup-compatibility/2006">
          <mc:Choice Requires="x14">
            <control shapeId="1489" r:id="rId6" name="Check Box 465">
              <controlPr defaultSize="0" autoFill="0" autoLine="0" autoPict="0">
                <anchor moveWithCells="1">
                  <from>
                    <xdr:col>10</xdr:col>
                    <xdr:colOff>209550</xdr:colOff>
                    <xdr:row>78</xdr:row>
                    <xdr:rowOff>19050</xdr:rowOff>
                  </from>
                  <to>
                    <xdr:col>16</xdr:col>
                    <xdr:colOff>38100</xdr:colOff>
                    <xdr:row>81</xdr:row>
                    <xdr:rowOff>0</xdr:rowOff>
                  </to>
                </anchor>
              </controlPr>
            </control>
          </mc:Choice>
        </mc:AlternateContent>
        <mc:AlternateContent xmlns:mc="http://schemas.openxmlformats.org/markup-compatibility/2006">
          <mc:Choice Requires="x14">
            <control shapeId="1502" r:id="rId7" name="Check Box 478">
              <controlPr defaultSize="0" autoFill="0" autoLine="0" autoPict="0">
                <anchor moveWithCells="1">
                  <from>
                    <xdr:col>15</xdr:col>
                    <xdr:colOff>247650</xdr:colOff>
                    <xdr:row>65</xdr:row>
                    <xdr:rowOff>38100</xdr:rowOff>
                  </from>
                  <to>
                    <xdr:col>17</xdr:col>
                    <xdr:colOff>142875</xdr:colOff>
                    <xdr:row>67</xdr:row>
                    <xdr:rowOff>9525</xdr:rowOff>
                  </to>
                </anchor>
              </controlPr>
            </control>
          </mc:Choice>
        </mc:AlternateContent>
        <mc:AlternateContent xmlns:mc="http://schemas.openxmlformats.org/markup-compatibility/2006">
          <mc:Choice Requires="x14">
            <control shapeId="1503" r:id="rId8" name="Check Box 479">
              <controlPr defaultSize="0" autoFill="0" autoLine="0" autoPict="0">
                <anchor moveWithCells="1">
                  <from>
                    <xdr:col>15</xdr:col>
                    <xdr:colOff>247650</xdr:colOff>
                    <xdr:row>67</xdr:row>
                    <xdr:rowOff>161925</xdr:rowOff>
                  </from>
                  <to>
                    <xdr:col>18</xdr:col>
                    <xdr:colOff>228600</xdr:colOff>
                    <xdr:row>69</xdr:row>
                    <xdr:rowOff>57150</xdr:rowOff>
                  </to>
                </anchor>
              </controlPr>
            </control>
          </mc:Choice>
        </mc:AlternateContent>
        <mc:AlternateContent xmlns:mc="http://schemas.openxmlformats.org/markup-compatibility/2006">
          <mc:Choice Requires="x14">
            <control shapeId="1504" r:id="rId9" name="Check Box 480">
              <controlPr defaultSize="0" autoFill="0" autoLine="0" autoPict="0">
                <anchor moveWithCells="1">
                  <from>
                    <xdr:col>20</xdr:col>
                    <xdr:colOff>95250</xdr:colOff>
                    <xdr:row>66</xdr:row>
                    <xdr:rowOff>19050</xdr:rowOff>
                  </from>
                  <to>
                    <xdr:col>24</xdr:col>
                    <xdr:colOff>95250</xdr:colOff>
                    <xdr:row>68</xdr:row>
                    <xdr:rowOff>38100</xdr:rowOff>
                  </to>
                </anchor>
              </controlPr>
            </control>
          </mc:Choice>
        </mc:AlternateContent>
        <mc:AlternateContent xmlns:mc="http://schemas.openxmlformats.org/markup-compatibility/2006">
          <mc:Choice Requires="x14">
            <control shapeId="1505" r:id="rId10" name="Check Box 481">
              <controlPr defaultSize="0" autoFill="0" autoLine="0" autoPict="0">
                <anchor moveWithCells="1">
                  <from>
                    <xdr:col>20</xdr:col>
                    <xdr:colOff>95250</xdr:colOff>
                    <xdr:row>67</xdr:row>
                    <xdr:rowOff>171450</xdr:rowOff>
                  </from>
                  <to>
                    <xdr:col>24</xdr:col>
                    <xdr:colOff>95250</xdr:colOff>
                    <xdr:row>69</xdr:row>
                    <xdr:rowOff>57150</xdr:rowOff>
                  </to>
                </anchor>
              </controlPr>
            </control>
          </mc:Choice>
        </mc:AlternateContent>
        <mc:AlternateContent xmlns:mc="http://schemas.openxmlformats.org/markup-compatibility/2006">
          <mc:Choice Requires="x14">
            <control shapeId="1506" r:id="rId11" name="Check Box 482">
              <controlPr defaultSize="0" autoFill="0" autoLine="0" autoPict="0">
                <anchor moveWithCells="1">
                  <from>
                    <xdr:col>15</xdr:col>
                    <xdr:colOff>247650</xdr:colOff>
                    <xdr:row>64</xdr:row>
                    <xdr:rowOff>0</xdr:rowOff>
                  </from>
                  <to>
                    <xdr:col>19</xdr:col>
                    <xdr:colOff>238125</xdr:colOff>
                    <xdr:row>65</xdr:row>
                    <xdr:rowOff>66675</xdr:rowOff>
                  </to>
                </anchor>
              </controlPr>
            </control>
          </mc:Choice>
        </mc:AlternateContent>
        <mc:AlternateContent xmlns:mc="http://schemas.openxmlformats.org/markup-compatibility/2006">
          <mc:Choice Requires="x14">
            <control shapeId="1507" r:id="rId12" name="Check Box 483">
              <controlPr defaultSize="0" autoFill="0" autoLine="0" autoPict="0">
                <anchor moveWithCells="1">
                  <from>
                    <xdr:col>20</xdr:col>
                    <xdr:colOff>95250</xdr:colOff>
                    <xdr:row>64</xdr:row>
                    <xdr:rowOff>9525</xdr:rowOff>
                  </from>
                  <to>
                    <xdr:col>24</xdr:col>
                    <xdr:colOff>95250</xdr:colOff>
                    <xdr:row>65</xdr:row>
                    <xdr:rowOff>66675</xdr:rowOff>
                  </to>
                </anchor>
              </controlPr>
            </control>
          </mc:Choice>
        </mc:AlternateContent>
        <mc:AlternateContent xmlns:mc="http://schemas.openxmlformats.org/markup-compatibility/2006">
          <mc:Choice Requires="x14">
            <control shapeId="1508" r:id="rId13" name="Check Box 484">
              <controlPr defaultSize="0" autoFill="0" autoLine="0" autoPict="0">
                <anchor moveWithCells="1">
                  <from>
                    <xdr:col>20</xdr:col>
                    <xdr:colOff>95250</xdr:colOff>
                    <xdr:row>64</xdr:row>
                    <xdr:rowOff>171450</xdr:rowOff>
                  </from>
                  <to>
                    <xdr:col>22</xdr:col>
                    <xdr:colOff>228600</xdr:colOff>
                    <xdr:row>67</xdr:row>
                    <xdr:rowOff>47625</xdr:rowOff>
                  </to>
                </anchor>
              </controlPr>
            </control>
          </mc:Choice>
        </mc:AlternateContent>
        <mc:AlternateContent xmlns:mc="http://schemas.openxmlformats.org/markup-compatibility/2006">
          <mc:Choice Requires="x14">
            <control shapeId="1509" r:id="rId14" name="Check Box 485">
              <controlPr defaultSize="0" autoFill="0" autoLine="0" autoPict="0">
                <anchor moveWithCells="1">
                  <from>
                    <xdr:col>15</xdr:col>
                    <xdr:colOff>247650</xdr:colOff>
                    <xdr:row>66</xdr:row>
                    <xdr:rowOff>19050</xdr:rowOff>
                  </from>
                  <to>
                    <xdr:col>19</xdr:col>
                    <xdr:colOff>228600</xdr:colOff>
                    <xdr:row>68</xdr:row>
                    <xdr:rowOff>47625</xdr:rowOff>
                  </to>
                </anchor>
              </controlPr>
            </control>
          </mc:Choice>
        </mc:AlternateContent>
        <mc:AlternateContent xmlns:mc="http://schemas.openxmlformats.org/markup-compatibility/2006">
          <mc:Choice Requires="x14">
            <control shapeId="1511" r:id="rId15" name="Check Box 487">
              <controlPr defaultSize="0" autoFill="0" autoLine="0" autoPict="0">
                <anchor moveWithCells="1">
                  <from>
                    <xdr:col>1</xdr:col>
                    <xdr:colOff>228600</xdr:colOff>
                    <xdr:row>107</xdr:row>
                    <xdr:rowOff>171450</xdr:rowOff>
                  </from>
                  <to>
                    <xdr:col>3</xdr:col>
                    <xdr:colOff>104775</xdr:colOff>
                    <xdr:row>109</xdr:row>
                    <xdr:rowOff>28575</xdr:rowOff>
                  </to>
                </anchor>
              </controlPr>
            </control>
          </mc:Choice>
        </mc:AlternateContent>
        <mc:AlternateContent xmlns:mc="http://schemas.openxmlformats.org/markup-compatibility/2006">
          <mc:Choice Requires="x14">
            <control shapeId="1512" r:id="rId16" name="Check Box 488">
              <controlPr defaultSize="0" autoFill="0" autoLine="0" autoPict="0">
                <anchor moveWithCells="1">
                  <from>
                    <xdr:col>3</xdr:col>
                    <xdr:colOff>228600</xdr:colOff>
                    <xdr:row>107</xdr:row>
                    <xdr:rowOff>171450</xdr:rowOff>
                  </from>
                  <to>
                    <xdr:col>5</xdr:col>
                    <xdr:colOff>104775</xdr:colOff>
                    <xdr:row>109</xdr:row>
                    <xdr:rowOff>19050</xdr:rowOff>
                  </to>
                </anchor>
              </controlPr>
            </control>
          </mc:Choice>
        </mc:AlternateContent>
        <mc:AlternateContent xmlns:mc="http://schemas.openxmlformats.org/markup-compatibility/2006">
          <mc:Choice Requires="x14">
            <control shapeId="1513" r:id="rId17" name="Check Box 489">
              <controlPr defaultSize="0" autoFill="0" autoLine="0" autoPict="0">
                <anchor moveWithCells="1">
                  <from>
                    <xdr:col>5</xdr:col>
                    <xdr:colOff>209550</xdr:colOff>
                    <xdr:row>108</xdr:row>
                    <xdr:rowOff>0</xdr:rowOff>
                  </from>
                  <to>
                    <xdr:col>7</xdr:col>
                    <xdr:colOff>95250</xdr:colOff>
                    <xdr:row>109</xdr:row>
                    <xdr:rowOff>19050</xdr:rowOff>
                  </to>
                </anchor>
              </controlPr>
            </control>
          </mc:Choice>
        </mc:AlternateContent>
        <mc:AlternateContent xmlns:mc="http://schemas.openxmlformats.org/markup-compatibility/2006">
          <mc:Choice Requires="x14">
            <control shapeId="1514" r:id="rId18" name="Check Box 490">
              <controlPr defaultSize="0" autoFill="0" autoLine="0" autoPict="0">
                <anchor moveWithCells="1">
                  <from>
                    <xdr:col>1</xdr:col>
                    <xdr:colOff>219075</xdr:colOff>
                    <xdr:row>111</xdr:row>
                    <xdr:rowOff>0</xdr:rowOff>
                  </from>
                  <to>
                    <xdr:col>4</xdr:col>
                    <xdr:colOff>304800</xdr:colOff>
                    <xdr:row>112</xdr:row>
                    <xdr:rowOff>19050</xdr:rowOff>
                  </to>
                </anchor>
              </controlPr>
            </control>
          </mc:Choice>
        </mc:AlternateContent>
        <mc:AlternateContent xmlns:mc="http://schemas.openxmlformats.org/markup-compatibility/2006">
          <mc:Choice Requires="x14">
            <control shapeId="1515" r:id="rId19" name="Check Box 491">
              <controlPr defaultSize="0" autoFill="0" autoLine="0" autoPict="0">
                <anchor moveWithCells="1">
                  <from>
                    <xdr:col>1</xdr:col>
                    <xdr:colOff>228600</xdr:colOff>
                    <xdr:row>111</xdr:row>
                    <xdr:rowOff>171450</xdr:rowOff>
                  </from>
                  <to>
                    <xdr:col>4</xdr:col>
                    <xdr:colOff>314325</xdr:colOff>
                    <xdr:row>112</xdr:row>
                    <xdr:rowOff>171450</xdr:rowOff>
                  </to>
                </anchor>
              </controlPr>
            </control>
          </mc:Choice>
        </mc:AlternateContent>
        <mc:AlternateContent xmlns:mc="http://schemas.openxmlformats.org/markup-compatibility/2006">
          <mc:Choice Requires="x14">
            <control shapeId="1516" r:id="rId20" name="Check Box 492">
              <controlPr defaultSize="0" autoFill="0" autoLine="0" autoPict="0">
                <anchor moveWithCells="1">
                  <from>
                    <xdr:col>5</xdr:col>
                    <xdr:colOff>238125</xdr:colOff>
                    <xdr:row>111</xdr:row>
                    <xdr:rowOff>0</xdr:rowOff>
                  </from>
                  <to>
                    <xdr:col>9</xdr:col>
                    <xdr:colOff>9525</xdr:colOff>
                    <xdr:row>112</xdr:row>
                    <xdr:rowOff>9525</xdr:rowOff>
                  </to>
                </anchor>
              </controlPr>
            </control>
          </mc:Choice>
        </mc:AlternateContent>
        <mc:AlternateContent xmlns:mc="http://schemas.openxmlformats.org/markup-compatibility/2006">
          <mc:Choice Requires="x14">
            <control shapeId="1517" r:id="rId21" name="Check Box 493">
              <controlPr defaultSize="0" autoFill="0" autoLine="0" autoPict="0">
                <anchor moveWithCells="1">
                  <from>
                    <xdr:col>5</xdr:col>
                    <xdr:colOff>247650</xdr:colOff>
                    <xdr:row>111</xdr:row>
                    <xdr:rowOff>161925</xdr:rowOff>
                  </from>
                  <to>
                    <xdr:col>10</xdr:col>
                    <xdr:colOff>57150</xdr:colOff>
                    <xdr:row>113</xdr:row>
                    <xdr:rowOff>19050</xdr:rowOff>
                  </to>
                </anchor>
              </controlPr>
            </control>
          </mc:Choice>
        </mc:AlternateContent>
        <mc:AlternateContent xmlns:mc="http://schemas.openxmlformats.org/markup-compatibility/2006">
          <mc:Choice Requires="x14">
            <control shapeId="1518" r:id="rId22" name="Check Box 494">
              <controlPr defaultSize="0" autoFill="0" autoLine="0" autoPict="0">
                <anchor moveWithCells="1">
                  <from>
                    <xdr:col>9</xdr:col>
                    <xdr:colOff>209550</xdr:colOff>
                    <xdr:row>111</xdr:row>
                    <xdr:rowOff>9525</xdr:rowOff>
                  </from>
                  <to>
                    <xdr:col>12</xdr:col>
                    <xdr:colOff>295275</xdr:colOff>
                    <xdr:row>112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BF823FA-5EB0-452F-A9F0-F54BCAF29362}">
          <x14:formula1>
            <xm:f>Menu!$B$26:$B$47</xm:f>
          </x14:formula1>
          <xm:sqref>B72:O72 B74:O74 B76:O76 B78:O78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F57"/>
  <sheetViews>
    <sheetView workbookViewId="0"/>
  </sheetViews>
  <sheetFormatPr defaultRowHeight="15" x14ac:dyDescent="0.25"/>
  <cols>
    <col min="2" max="2" width="67.5703125" bestFit="1" customWidth="1"/>
    <col min="5" max="5" width="34.42578125" bestFit="1" customWidth="1"/>
  </cols>
  <sheetData>
    <row r="1" spans="1:6" ht="15" customHeight="1" x14ac:dyDescent="0.25">
      <c r="A1" s="1" t="s">
        <v>2</v>
      </c>
    </row>
    <row r="2" spans="1:6" ht="15" customHeight="1" x14ac:dyDescent="0.25">
      <c r="B2" s="1" t="s">
        <v>3</v>
      </c>
      <c r="E2" s="9" t="s">
        <v>93</v>
      </c>
      <c r="F2" s="10"/>
    </row>
    <row r="3" spans="1:6" ht="15" customHeight="1" x14ac:dyDescent="0.25">
      <c r="B3" s="5" t="s">
        <v>105</v>
      </c>
      <c r="C3" s="55" t="s">
        <v>101</v>
      </c>
      <c r="E3" s="10" t="s">
        <v>152</v>
      </c>
      <c r="F3" s="59">
        <v>40</v>
      </c>
    </row>
    <row r="4" spans="1:6" ht="15" customHeight="1" x14ac:dyDescent="0.25">
      <c r="B4" s="5" t="s">
        <v>140</v>
      </c>
      <c r="C4" s="55" t="s">
        <v>101</v>
      </c>
      <c r="E4" s="10" t="s">
        <v>153</v>
      </c>
      <c r="F4" s="59">
        <v>47</v>
      </c>
    </row>
    <row r="5" spans="1:6" ht="15" customHeight="1" x14ac:dyDescent="0.25">
      <c r="B5" s="5" t="s">
        <v>117</v>
      </c>
      <c r="C5" s="55" t="s">
        <v>101</v>
      </c>
      <c r="E5" s="10" t="s">
        <v>154</v>
      </c>
      <c r="F5" s="59">
        <v>53</v>
      </c>
    </row>
    <row r="6" spans="1:6" ht="15" customHeight="1" x14ac:dyDescent="0.25">
      <c r="B6" s="5" t="s">
        <v>118</v>
      </c>
      <c r="C6" s="55" t="s">
        <v>101</v>
      </c>
      <c r="E6" s="10" t="s">
        <v>155</v>
      </c>
      <c r="F6" s="59">
        <v>66</v>
      </c>
    </row>
    <row r="7" spans="1:6" ht="15" customHeight="1" x14ac:dyDescent="0.25">
      <c r="B7" s="5" t="s">
        <v>106</v>
      </c>
      <c r="C7" s="55" t="s">
        <v>101</v>
      </c>
      <c r="E7" s="10" t="s">
        <v>156</v>
      </c>
      <c r="F7" s="59">
        <v>79</v>
      </c>
    </row>
    <row r="8" spans="1:6" ht="15" customHeight="1" x14ac:dyDescent="0.25">
      <c r="B8" s="5" t="s">
        <v>119</v>
      </c>
      <c r="C8" s="55" t="s">
        <v>101</v>
      </c>
      <c r="E8" s="10" t="s">
        <v>157</v>
      </c>
      <c r="F8" s="59">
        <v>87</v>
      </c>
    </row>
    <row r="9" spans="1:6" s="4" customFormat="1" ht="15" customHeight="1" x14ac:dyDescent="0.25">
      <c r="B9" s="3"/>
      <c r="C9"/>
      <c r="E9" s="10" t="s">
        <v>158</v>
      </c>
      <c r="F9" s="59">
        <v>93</v>
      </c>
    </row>
    <row r="10" spans="1:6" s="4" customFormat="1" ht="15" customHeight="1" x14ac:dyDescent="0.25">
      <c r="B10" s="1" t="s">
        <v>5</v>
      </c>
      <c r="E10" s="10" t="s">
        <v>159</v>
      </c>
      <c r="F10" s="59">
        <v>100</v>
      </c>
    </row>
    <row r="11" spans="1:6" s="4" customFormat="1" ht="15" customHeight="1" x14ac:dyDescent="0.25">
      <c r="B11" s="3" t="s">
        <v>107</v>
      </c>
      <c r="C11" s="55" t="s">
        <v>101</v>
      </c>
      <c r="E11" s="10" t="s">
        <v>160</v>
      </c>
      <c r="F11" s="59">
        <v>106</v>
      </c>
    </row>
    <row r="12" spans="1:6" s="4" customFormat="1" ht="15" customHeight="1" x14ac:dyDescent="0.25">
      <c r="B12" s="3" t="s">
        <v>108</v>
      </c>
      <c r="C12" s="55" t="s">
        <v>101</v>
      </c>
      <c r="E12" s="10" t="s">
        <v>161</v>
      </c>
      <c r="F12" s="59">
        <v>113</v>
      </c>
    </row>
    <row r="13" spans="1:6" s="4" customFormat="1" ht="15" customHeight="1" x14ac:dyDescent="0.25">
      <c r="B13" s="3" t="s">
        <v>109</v>
      </c>
      <c r="C13" s="55" t="s">
        <v>101</v>
      </c>
      <c r="E13" s="10" t="s">
        <v>162</v>
      </c>
      <c r="F13" s="59">
        <v>132</v>
      </c>
    </row>
    <row r="14" spans="1:6" s="4" customFormat="1" ht="15" customHeight="1" x14ac:dyDescent="0.25">
      <c r="B14" s="3" t="s">
        <v>110</v>
      </c>
      <c r="C14" s="55" t="s">
        <v>101</v>
      </c>
      <c r="E14" s="10" t="s">
        <v>163</v>
      </c>
      <c r="F14" s="59">
        <v>113</v>
      </c>
    </row>
    <row r="15" spans="1:6" s="4" customFormat="1" ht="15" customHeight="1" x14ac:dyDescent="0.25">
      <c r="B15" s="3" t="s">
        <v>111</v>
      </c>
      <c r="C15" s="55" t="s">
        <v>101</v>
      </c>
      <c r="E15" s="10" t="s">
        <v>94</v>
      </c>
      <c r="F15" s="59">
        <v>132</v>
      </c>
    </row>
    <row r="16" spans="1:6" s="4" customFormat="1" ht="15" customHeight="1" x14ac:dyDescent="0.25">
      <c r="B16" s="3" t="s">
        <v>112</v>
      </c>
      <c r="C16" s="55" t="s">
        <v>101</v>
      </c>
      <c r="E16" s="10" t="s">
        <v>164</v>
      </c>
      <c r="F16" s="59">
        <v>238</v>
      </c>
    </row>
    <row r="17" spans="2:6" s="4" customFormat="1" ht="15" customHeight="1" x14ac:dyDescent="0.25">
      <c r="B17" s="3" t="s">
        <v>113</v>
      </c>
      <c r="C17" s="55" t="s">
        <v>101</v>
      </c>
      <c r="E17" s="10" t="s">
        <v>104</v>
      </c>
      <c r="F17" s="59">
        <v>264</v>
      </c>
    </row>
    <row r="18" spans="2:6" s="4" customFormat="1" ht="15" customHeight="1" x14ac:dyDescent="0.25">
      <c r="B18" s="3" t="s">
        <v>114</v>
      </c>
      <c r="C18" s="55" t="s">
        <v>101</v>
      </c>
      <c r="E18" s="10" t="s">
        <v>165</v>
      </c>
      <c r="F18" s="59">
        <v>290</v>
      </c>
    </row>
    <row r="19" spans="2:6" s="4" customFormat="1" ht="15" customHeight="1" x14ac:dyDescent="0.25">
      <c r="B19" s="3" t="s">
        <v>115</v>
      </c>
      <c r="C19" s="55" t="s">
        <v>101</v>
      </c>
      <c r="E19" s="10" t="s">
        <v>166</v>
      </c>
      <c r="F19" s="10"/>
    </row>
    <row r="20" spans="2:6" s="4" customFormat="1" ht="15" customHeight="1" x14ac:dyDescent="0.25">
      <c r="B20" s="3" t="s">
        <v>120</v>
      </c>
      <c r="C20" s="55" t="s">
        <v>101</v>
      </c>
    </row>
    <row r="21" spans="2:6" s="4" customFormat="1" ht="15" customHeight="1" x14ac:dyDescent="0.25">
      <c r="B21" s="3" t="s">
        <v>116</v>
      </c>
      <c r="C21" s="55" t="s">
        <v>101</v>
      </c>
    </row>
    <row r="22" spans="2:6" s="4" customFormat="1" ht="15" customHeight="1" x14ac:dyDescent="0.25">
      <c r="B22" s="3" t="s">
        <v>141</v>
      </c>
      <c r="C22" s="55" t="s">
        <v>101</v>
      </c>
      <c r="E22" s="10" t="s">
        <v>95</v>
      </c>
    </row>
    <row r="23" spans="2:6" ht="15" customHeight="1" x14ac:dyDescent="0.25">
      <c r="B23" s="3"/>
      <c r="C23" s="4"/>
      <c r="E23" s="10" t="s">
        <v>96</v>
      </c>
    </row>
    <row r="24" spans="2:6" s="4" customFormat="1" ht="15" customHeight="1" x14ac:dyDescent="0.25">
      <c r="B24" s="3"/>
      <c r="C24"/>
      <c r="E24" s="10" t="s">
        <v>97</v>
      </c>
    </row>
    <row r="25" spans="2:6" s="4" customFormat="1" ht="15" customHeight="1" x14ac:dyDescent="0.25">
      <c r="B25" s="7" t="s">
        <v>4</v>
      </c>
      <c r="E25" s="10" t="s">
        <v>98</v>
      </c>
    </row>
    <row r="26" spans="2:6" s="4" customFormat="1" ht="15" customHeight="1" x14ac:dyDescent="0.25">
      <c r="B26" s="8" t="s">
        <v>121</v>
      </c>
      <c r="C26" s="54">
        <v>51.15</v>
      </c>
    </row>
    <row r="27" spans="2:6" s="4" customFormat="1" ht="15" customHeight="1" x14ac:dyDescent="0.25">
      <c r="B27" s="8" t="s">
        <v>122</v>
      </c>
      <c r="C27" s="54">
        <v>37.15</v>
      </c>
    </row>
    <row r="28" spans="2:6" s="4" customFormat="1" ht="15" customHeight="1" x14ac:dyDescent="0.25">
      <c r="B28" s="8" t="s">
        <v>123</v>
      </c>
      <c r="C28" s="54">
        <v>37.15</v>
      </c>
    </row>
    <row r="29" spans="2:6" s="4" customFormat="1" ht="15" customHeight="1" x14ac:dyDescent="0.25">
      <c r="B29" s="7" t="s">
        <v>0</v>
      </c>
      <c r="C29" s="54"/>
      <c r="E29"/>
    </row>
    <row r="30" spans="2:6" s="4" customFormat="1" ht="15" customHeight="1" x14ac:dyDescent="0.25">
      <c r="B30" s="8" t="s">
        <v>124</v>
      </c>
      <c r="C30" s="54">
        <v>25.8</v>
      </c>
    </row>
    <row r="31" spans="2:6" s="4" customFormat="1" ht="15" customHeight="1" x14ac:dyDescent="0.25">
      <c r="B31" s="8" t="s">
        <v>125</v>
      </c>
      <c r="C31" s="54">
        <v>26.15</v>
      </c>
    </row>
    <row r="32" spans="2:6" s="4" customFormat="1" ht="15" customHeight="1" x14ac:dyDescent="0.25">
      <c r="B32" s="8" t="s">
        <v>126</v>
      </c>
      <c r="C32" s="54">
        <v>27.35</v>
      </c>
    </row>
    <row r="33" spans="2:5" s="4" customFormat="1" ht="15" customHeight="1" x14ac:dyDescent="0.25">
      <c r="B33" s="8" t="s">
        <v>127</v>
      </c>
      <c r="C33" s="54">
        <v>30.4</v>
      </c>
    </row>
    <row r="34" spans="2:5" s="4" customFormat="1" ht="15" customHeight="1" x14ac:dyDescent="0.25">
      <c r="B34" s="8" t="s">
        <v>167</v>
      </c>
      <c r="C34" s="54">
        <v>31.65</v>
      </c>
    </row>
    <row r="35" spans="2:5" s="4" customFormat="1" ht="15" customHeight="1" x14ac:dyDescent="0.25">
      <c r="B35" s="8" t="s">
        <v>128</v>
      </c>
      <c r="C35" s="54">
        <v>31.65</v>
      </c>
    </row>
    <row r="36" spans="2:5" s="4" customFormat="1" ht="15" customHeight="1" x14ac:dyDescent="0.25">
      <c r="B36" s="8" t="s">
        <v>129</v>
      </c>
      <c r="C36" s="54">
        <v>32.25</v>
      </c>
    </row>
    <row r="37" spans="2:5" s="4" customFormat="1" ht="15" customHeight="1" x14ac:dyDescent="0.25">
      <c r="B37" s="2" t="s">
        <v>1</v>
      </c>
      <c r="C37" s="54"/>
    </row>
    <row r="38" spans="2:5" s="4" customFormat="1" ht="15" customHeight="1" x14ac:dyDescent="0.25">
      <c r="B38" s="8" t="s">
        <v>130</v>
      </c>
      <c r="C38" s="54">
        <v>25.8</v>
      </c>
    </row>
    <row r="39" spans="2:5" s="4" customFormat="1" ht="15" customHeight="1" x14ac:dyDescent="0.25">
      <c r="B39" s="10" t="s">
        <v>131</v>
      </c>
      <c r="C39" s="54">
        <v>25.8</v>
      </c>
    </row>
    <row r="40" spans="2:5" s="4" customFormat="1" ht="15" customHeight="1" x14ac:dyDescent="0.25">
      <c r="B40" s="10" t="s">
        <v>132</v>
      </c>
      <c r="C40" s="54">
        <v>27.95</v>
      </c>
    </row>
    <row r="41" spans="2:5" s="4" customFormat="1" ht="15" customHeight="1" x14ac:dyDescent="0.25">
      <c r="B41" s="10" t="s">
        <v>133</v>
      </c>
      <c r="C41" s="54">
        <v>27.95</v>
      </c>
    </row>
    <row r="42" spans="2:5" s="4" customFormat="1" ht="15" customHeight="1" x14ac:dyDescent="0.25">
      <c r="B42" s="10" t="s">
        <v>134</v>
      </c>
      <c r="C42" s="54">
        <v>30.4</v>
      </c>
    </row>
    <row r="43" spans="2:5" s="4" customFormat="1" ht="15" customHeight="1" x14ac:dyDescent="0.25">
      <c r="B43" s="10" t="s">
        <v>135</v>
      </c>
      <c r="C43" s="54">
        <v>32.85</v>
      </c>
    </row>
    <row r="44" spans="2:5" s="4" customFormat="1" ht="15" customHeight="1" x14ac:dyDescent="0.25">
      <c r="B44" s="10" t="s">
        <v>136</v>
      </c>
      <c r="C44" s="54">
        <v>32.85</v>
      </c>
    </row>
    <row r="45" spans="2:5" s="4" customFormat="1" ht="15" customHeight="1" x14ac:dyDescent="0.25">
      <c r="B45" s="16" t="s">
        <v>16</v>
      </c>
      <c r="C45" s="54"/>
    </row>
    <row r="46" spans="2:5" s="4" customFormat="1" ht="15" customHeight="1" x14ac:dyDescent="0.25">
      <c r="B46" s="17" t="s">
        <v>137</v>
      </c>
      <c r="C46" s="54">
        <v>25.8</v>
      </c>
    </row>
    <row r="47" spans="2:5" s="4" customFormat="1" ht="15" customHeight="1" x14ac:dyDescent="0.25">
      <c r="B47" s="10" t="s">
        <v>138</v>
      </c>
      <c r="C47" s="54">
        <v>21</v>
      </c>
    </row>
    <row r="48" spans="2:5" ht="15" customHeight="1" x14ac:dyDescent="0.25">
      <c r="B48" s="10"/>
      <c r="C48" s="4"/>
      <c r="E48" s="4"/>
    </row>
    <row r="49" spans="2:5" ht="15" customHeight="1" x14ac:dyDescent="0.25">
      <c r="B49" s="11"/>
      <c r="E49" s="4"/>
    </row>
    <row r="50" spans="2:5" ht="15" customHeight="1" x14ac:dyDescent="0.25">
      <c r="B50" s="12" t="s">
        <v>10</v>
      </c>
      <c r="E50" s="4"/>
    </row>
    <row r="51" spans="2:5" s="4" customFormat="1" ht="15" customHeight="1" x14ac:dyDescent="0.25">
      <c r="B51" s="4" t="s">
        <v>14</v>
      </c>
      <c r="C51"/>
    </row>
    <row r="52" spans="2:5" x14ac:dyDescent="0.25">
      <c r="B52" s="4" t="s">
        <v>15</v>
      </c>
      <c r="C52" s="4"/>
      <c r="E52" s="4"/>
    </row>
    <row r="53" spans="2:5" x14ac:dyDescent="0.25">
      <c r="B53" s="4" t="s">
        <v>12</v>
      </c>
      <c r="E53" s="4"/>
    </row>
    <row r="57" spans="2:5" x14ac:dyDescent="0.25">
      <c r="E57" s="4"/>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haredContentType xmlns="Microsoft.SharePoint.Taxonomy.ContentTypeSync" SourceId="eb37f91c-4bb8-4ab3-bc5a-cd8753815459" ContentTypeId="0x0101006EE69677D2A0AB42A78310A12E7F239D01" PreviousValue="false"/>
</file>

<file path=customXml/item2.xml><?xml version="1.0" encoding="utf-8"?>
<ct:contentTypeSchema xmlns:ct="http://schemas.microsoft.com/office/2006/metadata/contentType" xmlns:ma="http://schemas.microsoft.com/office/2006/metadata/properties/metaAttributes" ct:_="" ma:_="" ma:contentTypeName="HoP RM Meridio Document" ma:contentTypeID="0x0101006EE69677D2A0AB42A78310A12E7F239D01001A1A84C942DC2F43BD1952697AE658FD" ma:contentTypeVersion="849" ma:contentTypeDescription="" ma:contentTypeScope="" ma:versionID="7002b9a902265e81d0a94cdaf92c5bb9">
  <xsd:schema xmlns:xsd="http://www.w3.org/2001/XMLSchema" xmlns:xs="http://www.w3.org/2001/XMLSchema" xmlns:p="http://schemas.microsoft.com/office/2006/metadata/properties" xmlns:ns2="4600776d-0a3c-44b4-bff2-0ceaafb13046" xmlns:ns4="127f9393-f70f-4729-8cb7-fb57a5330433" xmlns:ns5="58810d95-79b5-4dac-be5e-6802e999dd7c" targetNamespace="http://schemas.microsoft.com/office/2006/metadata/properties" ma:root="true" ma:fieldsID="244bf064f11e0d5781f685f78158e4c9" ns2:_="" ns4:_="" ns5:_="">
    <xsd:import namespace="4600776d-0a3c-44b4-bff2-0ceaafb13046"/>
    <xsd:import namespace="127f9393-f70f-4729-8cb7-fb57a5330433"/>
    <xsd:import namespace="58810d95-79b5-4dac-be5e-6802e999dd7c"/>
    <xsd:element name="properties">
      <xsd:complexType>
        <xsd:sequence>
          <xsd:element name="documentManagement">
            <xsd:complexType>
              <xsd:all>
                <xsd:element ref="ns2:SPIREFolderName" minOccurs="0"/>
                <xsd:element ref="ns2:SPIREFolderLocation" minOccurs="0"/>
                <xsd:element ref="ns2:SPIREDisposalHold" minOccurs="0"/>
                <xsd:element ref="ns2:ArchivalTransferPublicAccess" minOccurs="0"/>
                <xsd:element ref="ns2:PublicAccessClosurePeriod" minOccurs="0"/>
                <xsd:element ref="ns2:SPIREFolderRestrictedAccess" minOccurs="0"/>
                <xsd:element ref="ns2:RetentionTriggerDate" minOccurs="0"/>
                <xsd:element ref="ns2:SPIREFolderID" minOccurs="0"/>
                <xsd:element ref="ns2:SPIREDisposalSchedule" minOccurs="0"/>
                <xsd:element ref="ns2:SPIREEffectiveDate" minOccurs="0"/>
                <xsd:element ref="ns2:SPIREOwner" minOccurs="0"/>
                <xsd:element ref="ns2:k5b153ee974a4a57a7568e533217f2cb" minOccurs="0"/>
                <xsd:element ref="ns2:TaxCatchAll" minOccurs="0"/>
                <xsd:element ref="ns2:TaxCatchAllLabel" minOccurs="0"/>
                <xsd:element ref="ns2:SPIREDocumentID" minOccurs="0"/>
                <xsd:element ref="ns2:SPIRELatestVersionID" minOccurs="0"/>
                <xsd:element ref="ns2:SPIREDefaultLockFileName" minOccurs="0"/>
                <xsd:element ref="ns2:Fingerprint" minOccurs="0"/>
                <xsd:element ref="ns2:SPIREGlobalID" minOccurs="0"/>
                <xsd:element ref="ns2:Mimetype" minOccurs="0"/>
                <xsd:element ref="ns2:c4838c65c76546ae93d5703426802f7f" minOccurs="0"/>
                <xsd:element ref="ns2:j6c5b17cd04246da82e5604daf08bc68" minOccurs="0"/>
                <xsd:element ref="ns2:g3ef09377e3444258679b6035a1ff93a" minOccurs="0"/>
                <xsd:element ref="ns2:cd0fc526a5c840319a97fd94028e9904" minOccurs="0"/>
                <xsd:element ref="ns2:RecordNumber" minOccurs="0"/>
                <xsd:element ref="ns2:TransfertoArchives" minOccurs="0"/>
                <xsd:element ref="ns4:Team" minOccurs="0"/>
                <xsd:element ref="ns5:_dlc_DocId" minOccurs="0"/>
                <xsd:element ref="ns5:_dlc_DocIdUrl" minOccurs="0"/>
                <xsd:element ref="ns5: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00776d-0a3c-44b4-bff2-0ceaafb13046" elementFormDefault="qualified">
    <xsd:import namespace="http://schemas.microsoft.com/office/2006/documentManagement/types"/>
    <xsd:import namespace="http://schemas.microsoft.com/office/infopath/2007/PartnerControls"/>
    <xsd:element name="SPIREFolderName" ma:index="8" nillable="true" ma:displayName="SPIRE Folder Name" ma:internalName="SPIREFolderName" ma:readOnly="false">
      <xsd:simpleType>
        <xsd:restriction base="dms:Text">
          <xsd:maxLength value="255"/>
        </xsd:restriction>
      </xsd:simpleType>
    </xsd:element>
    <xsd:element name="SPIREFolderLocation" ma:index="9" nillable="true" ma:displayName="SPIRE Folder Location" ma:internalName="SPIREFolderLocation" ma:readOnly="false">
      <xsd:simpleType>
        <xsd:restriction base="dms:Note">
          <xsd:maxLength value="255"/>
        </xsd:restriction>
      </xsd:simpleType>
    </xsd:element>
    <xsd:element name="SPIREDisposalHold" ma:index="10" nillable="true" ma:displayName="SPIRE Disposal Hold" ma:internalName="SPIREDisposalHold" ma:readOnly="false">
      <xsd:simpleType>
        <xsd:restriction base="dms:Text">
          <xsd:maxLength value="255"/>
        </xsd:restriction>
      </xsd:simpleType>
    </xsd:element>
    <xsd:element name="ArchivalTransferPublicAccess" ma:index="11" nillable="true" ma:displayName="Archival Transfer Public Access" ma:internalName="ArchivalTransferPublicAccess" ma:readOnly="false">
      <xsd:simpleType>
        <xsd:restriction base="dms:Text">
          <xsd:maxLength value="255"/>
        </xsd:restriction>
      </xsd:simpleType>
    </xsd:element>
    <xsd:element name="PublicAccessClosurePeriod" ma:index="12" nillable="true" ma:displayName="Public Access Closure Period" ma:internalName="PublicAccessClosurePeriod" ma:readOnly="false">
      <xsd:simpleType>
        <xsd:restriction base="dms:Text">
          <xsd:maxLength value="255"/>
        </xsd:restriction>
      </xsd:simpleType>
    </xsd:element>
    <xsd:element name="SPIREFolderRestrictedAccess" ma:index="13" nillable="true" ma:displayName="SPIRE Folder Restricted Access" ma:internalName="SPIREFolderRestrictedAccess" ma:readOnly="false">
      <xsd:simpleType>
        <xsd:restriction base="dms:Text">
          <xsd:maxLength value="255"/>
        </xsd:restriction>
      </xsd:simpleType>
    </xsd:element>
    <xsd:element name="RetentionTriggerDate" ma:index="14" nillable="true" ma:displayName="Retention Trigger Date" ma:format="DateOnly" ma:internalName="RetentionTriggerDate" ma:readOnly="false">
      <xsd:simpleType>
        <xsd:restriction base="dms:DateTime"/>
      </xsd:simpleType>
    </xsd:element>
    <xsd:element name="SPIREFolderID" ma:index="15" nillable="true" ma:displayName="SPIRE Folder ID" ma:decimals="0" ma:internalName="SPIREFolderID" ma:readOnly="false" ma:percentage="FALSE">
      <xsd:simpleType>
        <xsd:restriction base="dms:Number"/>
      </xsd:simpleType>
    </xsd:element>
    <xsd:element name="SPIREDisposalSchedule" ma:index="16" nillable="true" ma:displayName="SPIRE Disposal Schedule" ma:internalName="SPIREDisposalSchedule" ma:readOnly="false">
      <xsd:simpleType>
        <xsd:restriction base="dms:Text">
          <xsd:maxLength value="255"/>
        </xsd:restriction>
      </xsd:simpleType>
    </xsd:element>
    <xsd:element name="SPIREEffectiveDate" ma:index="17" nillable="true" ma:displayName="SPIRE Effective Date" ma:format="DateOnly" ma:internalName="SPIREEffectiveDate" ma:readOnly="false">
      <xsd:simpleType>
        <xsd:restriction base="dms:DateTime"/>
      </xsd:simpleType>
    </xsd:element>
    <xsd:element name="SPIREOwner" ma:index="19" nillable="true" ma:displayName="SPIRE Owner" ma:internalName="SPIREOwner" ma:readOnly="false">
      <xsd:simpleType>
        <xsd:restriction base="dms:Text">
          <xsd:maxLength value="255"/>
        </xsd:restriction>
      </xsd:simpleType>
    </xsd:element>
    <xsd:element name="k5b153ee974a4a57a7568e533217f2cb" ma:index="20" nillable="true" ma:taxonomy="true" ma:internalName="k5b153ee974a4a57a7568e533217f2cb" ma:taxonomyFieldName="ProtectiveMarking" ma:displayName="Protective Marking" ma:readOnly="false" ma:fieldId="{45b153ee-974a-4a57-a756-8e533217f2cb}" ma:sspId="eb37f91c-4bb8-4ab3-bc5a-cd8753815459" ma:termSetId="a21652b8-fc26-4b81-81c8-686b596c9f43" ma:anchorId="00000000-0000-0000-0000-000000000000" ma:open="false" ma:isKeyword="false">
      <xsd:complexType>
        <xsd:sequence>
          <xsd:element ref="pc:Terms" minOccurs="0" maxOccurs="1"/>
        </xsd:sequence>
      </xsd:complexType>
    </xsd:element>
    <xsd:element name="TaxCatchAll" ma:index="21" nillable="true" ma:displayName="Taxonomy Catch All Column" ma:hidden="true" ma:list="{422c139d-a5a2-44d5-806a-0b6cab33d041}" ma:internalName="TaxCatchAll" ma:showField="CatchAllData" ma:web="58810d95-79b5-4dac-be5e-6802e999dd7c">
      <xsd:complexType>
        <xsd:complexContent>
          <xsd:extension base="dms:MultiChoiceLookup">
            <xsd:sequence>
              <xsd:element name="Value" type="dms:Lookup" maxOccurs="unbounded" minOccurs="0" nillable="true"/>
            </xsd:sequence>
          </xsd:extension>
        </xsd:complexContent>
      </xsd:complexType>
    </xsd:element>
    <xsd:element name="TaxCatchAllLabel" ma:index="22" nillable="true" ma:displayName="Taxonomy Catch All Column1" ma:hidden="true" ma:list="{422c139d-a5a2-44d5-806a-0b6cab33d041}" ma:internalName="TaxCatchAllLabel" ma:readOnly="true" ma:showField="CatchAllDataLabel" ma:web="58810d95-79b5-4dac-be5e-6802e999dd7c">
      <xsd:complexType>
        <xsd:complexContent>
          <xsd:extension base="dms:MultiChoiceLookup">
            <xsd:sequence>
              <xsd:element name="Value" type="dms:Lookup" maxOccurs="unbounded" minOccurs="0" nillable="true"/>
            </xsd:sequence>
          </xsd:extension>
        </xsd:complexContent>
      </xsd:complexType>
    </xsd:element>
    <xsd:element name="SPIREDocumentID" ma:index="24" nillable="true" ma:displayName="SPIRE Document ID" ma:decimals="0" ma:internalName="SPIREDocumentID" ma:readOnly="false" ma:percentage="FALSE">
      <xsd:simpleType>
        <xsd:restriction base="dms:Number"/>
      </xsd:simpleType>
    </xsd:element>
    <xsd:element name="SPIRELatestVersionID" ma:index="25" nillable="true" ma:displayName="SPIRE Latest Version ID" ma:internalName="SPIRELatestVersionID" ma:readOnly="false" ma:percentage="FALSE">
      <xsd:simpleType>
        <xsd:restriction base="dms:Number"/>
      </xsd:simpleType>
    </xsd:element>
    <xsd:element name="SPIREDefaultLockFileName" ma:index="26" nillable="true" ma:displayName="SPIRE Default Lock File Name" ma:internalName="SPIREDefaultLockFileName" ma:readOnly="false">
      <xsd:simpleType>
        <xsd:restriction base="dms:Text">
          <xsd:maxLength value="255"/>
        </xsd:restriction>
      </xsd:simpleType>
    </xsd:element>
    <xsd:element name="Fingerprint" ma:index="28" nillable="true" ma:displayName="Fingerprint" ma:internalName="Fingerprint" ma:readOnly="false">
      <xsd:simpleType>
        <xsd:restriction base="dms:Text">
          <xsd:maxLength value="255"/>
        </xsd:restriction>
      </xsd:simpleType>
    </xsd:element>
    <xsd:element name="SPIREGlobalID" ma:index="29" nillable="true" ma:displayName="SPIRE Global ID" ma:internalName="SPIREGlobalID" ma:readOnly="false">
      <xsd:simpleType>
        <xsd:restriction base="dms:Text">
          <xsd:maxLength value="255"/>
        </xsd:restriction>
      </xsd:simpleType>
    </xsd:element>
    <xsd:element name="Mimetype" ma:index="30" nillable="true" ma:displayName="Mimetype" ma:description="Column used for mapping the Meridio version mimetypes from SPIRE into SharePoint." ma:internalName="Mimetype" ma:readOnly="false">
      <xsd:simpleType>
        <xsd:restriction base="dms:Text">
          <xsd:maxLength value="255"/>
        </xsd:restriction>
      </xsd:simpleType>
    </xsd:element>
    <xsd:element name="c4838c65c76546ae93d5703426802f7f" ma:index="31" nillable="true" ma:taxonomy="true" ma:internalName="c4838c65c76546ae93d5703426802f7f" ma:taxonomyFieldName="RMKeyword1" ma:displayName="RM Keyword 1" ma:readOnly="false" ma:fieldId="{c4838c65-c765-46ae-93d5-703426802f7f}" ma:sspId="eb37f91c-4bb8-4ab3-bc5a-cd8753815459" ma:termSetId="6ce78382-c8e8-44b0-9862-0d52dc2f47b1" ma:anchorId="00000000-0000-0000-0000-000000000000" ma:open="false" ma:isKeyword="false">
      <xsd:complexType>
        <xsd:sequence>
          <xsd:element ref="pc:Terms" minOccurs="0" maxOccurs="1"/>
        </xsd:sequence>
      </xsd:complexType>
    </xsd:element>
    <xsd:element name="j6c5b17cd04246da82e5604daf08bc68" ma:index="33" nillable="true" ma:taxonomy="true" ma:internalName="j6c5b17cd04246da82e5604daf08bc68" ma:taxonomyFieldName="RMKeyword2" ma:displayName="RM Keyword 2" ma:readOnly="false" ma:default="10;#Procedures And Guidance|ff371ca7-c6fe-44b5-885b-2b2af847cc2a" ma:fieldId="{36c5b17c-d042-46da-82e5-604daf08bc68}" ma:sspId="eb37f91c-4bb8-4ab3-bc5a-cd8753815459" ma:termSetId="6d4083f0-4a5b-4f0d-bf61-1a7bc95d06a4" ma:anchorId="00000000-0000-0000-0000-000000000000" ma:open="false" ma:isKeyword="false">
      <xsd:complexType>
        <xsd:sequence>
          <xsd:element ref="pc:Terms" minOccurs="0" maxOccurs="1"/>
        </xsd:sequence>
      </xsd:complexType>
    </xsd:element>
    <xsd:element name="g3ef09377e3444258679b6035a1ff93a" ma:index="35" nillable="true" ma:taxonomy="true" ma:internalName="g3ef09377e3444258679b6035a1ff93a" ma:taxonomyFieldName="RMKeyword3" ma:displayName="RM Keyword 3" ma:readOnly="false" ma:fieldId="{03ef0937-7e34-4425-8679-b6035a1ff93a}" ma:sspId="eb37f91c-4bb8-4ab3-bc5a-cd8753815459" ma:termSetId="4114c526-84fc-4c3e-bdac-645514365e25" ma:anchorId="00000000-0000-0000-0000-000000000000" ma:open="false" ma:isKeyword="false">
      <xsd:complexType>
        <xsd:sequence>
          <xsd:element ref="pc:Terms" minOccurs="0" maxOccurs="1"/>
        </xsd:sequence>
      </xsd:complexType>
    </xsd:element>
    <xsd:element name="cd0fc526a5c840319a97fd94028e9904" ma:index="37" nillable="true" ma:taxonomy="true" ma:internalName="cd0fc526a5c840319a97fd94028e9904" ma:taxonomyFieldName="RMKeyword4" ma:displayName="RM Keyword 4" ma:readOnly="false" ma:fieldId="{cd0fc526-a5c8-4031-9a97-fd94028e9904}" ma:sspId="eb37f91c-4bb8-4ab3-bc5a-cd8753815459" ma:termSetId="35662a10-3587-4b3e-a59c-955899b5916d" ma:anchorId="00000000-0000-0000-0000-000000000000" ma:open="false" ma:isKeyword="false">
      <xsd:complexType>
        <xsd:sequence>
          <xsd:element ref="pc:Terms" minOccurs="0" maxOccurs="1"/>
        </xsd:sequence>
      </xsd:complexType>
    </xsd:element>
    <xsd:element name="RecordNumber" ma:index="39" nillable="true" ma:displayName="Record Number" ma:indexed="true" ma:internalName="RecordNumber" ma:readOnly="false">
      <xsd:simpleType>
        <xsd:restriction base="dms:Text">
          <xsd:maxLength value="255"/>
        </xsd:restriction>
      </xsd:simpleType>
    </xsd:element>
    <xsd:element name="TransfertoArchives" ma:index="40" nillable="true" ma:displayName="Transfer to Archives" ma:default="0" ma:internalName="TransfertoArchives"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27f9393-f70f-4729-8cb7-fb57a5330433" elementFormDefault="qualified">
    <xsd:import namespace="http://schemas.microsoft.com/office/2006/documentManagement/types"/>
    <xsd:import namespace="http://schemas.microsoft.com/office/infopath/2007/PartnerControls"/>
    <xsd:element name="Team" ma:index="41" nillable="true" ma:displayName="Team" ma:list="UserInfo" ma:SearchPeopleOnly="false" ma:SharePointGroup="0" ma:internalName="Team"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8810d95-79b5-4dac-be5e-6802e999dd7c" elementFormDefault="qualified">
    <xsd:import namespace="http://schemas.microsoft.com/office/2006/documentManagement/types"/>
    <xsd:import namespace="http://schemas.microsoft.com/office/infopath/2007/PartnerControls"/>
    <xsd:element name="_dlc_DocId" ma:index="42" nillable="true" ma:displayName="Document ID Value" ma:description="The value of the document ID assigned to this item." ma:internalName="_dlc_DocId" ma:readOnly="true">
      <xsd:simpleType>
        <xsd:restriction base="dms:Text"/>
      </xsd:simpleType>
    </xsd:element>
    <xsd:element name="_dlc_DocIdUrl" ma:index="4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18"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7"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LongProperties xmlns="http://schemas.microsoft.com/office/2006/metadata/longProperties"/>
</file>

<file path=customXml/item6.xml><?xml version="1.0" encoding="utf-8"?>
<p:properties xmlns:p="http://schemas.microsoft.com/office/2006/metadata/properties" xmlns:xsi="http://www.w3.org/2001/XMLSchema-instance" xmlns:pc="http://schemas.microsoft.com/office/infopath/2007/PartnerControls">
  <documentManagement>
    <RecordNumber xmlns="4600776d-0a3c-44b4-bff2-0ceaafb13046" xsi:nil="true"/>
    <ArchivalTransferPublicAccess xmlns="4600776d-0a3c-44b4-bff2-0ceaafb13046">Open</ArchivalTransferPublicAccess>
    <SPIREFolderRestrictedAccess xmlns="4600776d-0a3c-44b4-bff2-0ceaafb13046" xsi:nil="true"/>
    <k5b153ee974a4a57a7568e533217f2cb xmlns="4600776d-0a3c-44b4-bff2-0ceaafb13046">
      <Terms xmlns="http://schemas.microsoft.com/office/infopath/2007/PartnerControls"/>
    </k5b153ee974a4a57a7568e533217f2cb>
    <TaxCatchAll xmlns="4600776d-0a3c-44b4-bff2-0ceaafb13046">
      <Value>8</Value>
      <Value>10</Value>
    </TaxCatchAll>
    <g3ef09377e3444258679b6035a1ff93a xmlns="4600776d-0a3c-44b4-bff2-0ceaafb13046">
      <Terms xmlns="http://schemas.microsoft.com/office/infopath/2007/PartnerControls"/>
    </g3ef09377e3444258679b6035a1ff93a>
    <Team xmlns="127f9393-f70f-4729-8cb7-fb57a5330433">
      <UserInfo>
        <DisplayName/>
        <AccountId>25</AccountId>
        <AccountType/>
      </UserInfo>
    </Team>
    <SPIREOwner xmlns="4600776d-0a3c-44b4-bff2-0ceaafb13046">WEST, Kay</SPIREOwner>
    <SPIREEffectiveDate xmlns="4600776d-0a3c-44b4-bff2-0ceaafb13046" xsi:nil="true"/>
    <j6c5b17cd04246da82e5604daf08bc68 xmlns="4600776d-0a3c-44b4-bff2-0ceaafb13046">
      <Terms xmlns="http://schemas.microsoft.com/office/infopath/2007/PartnerControls">
        <TermInfo xmlns="http://schemas.microsoft.com/office/infopath/2007/PartnerControls">
          <TermName xmlns="http://schemas.microsoft.com/office/infopath/2007/PartnerControls">Procedures And Guidance</TermName>
          <TermId xmlns="http://schemas.microsoft.com/office/infopath/2007/PartnerControls">ff371ca7-c6fe-44b5-885b-2b2af847cc2a</TermId>
        </TermInfo>
      </Terms>
    </j6c5b17cd04246da82e5604daf08bc68>
    <SPIREDefaultLockFileName xmlns="4600776d-0a3c-44b4-bff2-0ceaafb13046">fdf-attlee-fingerfood-(OCT2018).xls</SPIREDefaultLockFileName>
    <SPIREGlobalID xmlns="4600776d-0a3c-44b4-bff2-0ceaafb13046">134b3e73-152e-4f18-82d3-574fc4db79d7</SPIREGlobalID>
    <SPIREDisposalSchedule xmlns="4600776d-0a3c-44b4-bff2-0ceaafb13046">223</SPIREDisposalSchedule>
    <SPIREDisposalHold xmlns="4600776d-0a3c-44b4-bff2-0ceaafb13046" xsi:nil="true"/>
    <TransfertoArchives xmlns="4600776d-0a3c-44b4-bff2-0ceaafb13046">false</TransfertoArchives>
    <SPIREDocumentID xmlns="4600776d-0a3c-44b4-bff2-0ceaafb13046">3520479</SPIREDocumentID>
    <Mimetype xmlns="4600776d-0a3c-44b4-bff2-0ceaafb13046">application/x-msexcel</Mimetype>
    <SPIREFolderLocation xmlns="4600776d-0a3c-44b4-bff2-0ceaafb13046">\Fileplan\.Office 365 Migration Prep\HC - IHS - CS\MEMBERS' SERVICES\EVENT ADMINISTRATION\PRIVATE DINING &amp; EVENTS\BOOKINGS\PRIVATE DINING &amp; EVENTS\Form Templates\</SPIREFolderLocation>
    <SPIRELatestVersionID xmlns="4600776d-0a3c-44b4-bff2-0ceaafb13046">1</SPIRELatestVersionID>
    <SPIREFolderName xmlns="4600776d-0a3c-44b4-bff2-0ceaafb13046">Form Templates</SPIREFolderName>
    <PublicAccessClosurePeriod xmlns="4600776d-0a3c-44b4-bff2-0ceaafb13046">20 Years</PublicAccessClosurePeriod>
    <SPIREFolderID xmlns="4600776d-0a3c-44b4-bff2-0ceaafb13046">99312</SPIREFolderID>
    <cd0fc526a5c840319a97fd94028e9904 xmlns="4600776d-0a3c-44b4-bff2-0ceaafb13046">
      <Terms xmlns="http://schemas.microsoft.com/office/infopath/2007/PartnerControls"/>
    </cd0fc526a5c840319a97fd94028e9904>
    <Fingerprint xmlns="4600776d-0a3c-44b4-bff2-0ceaafb13046" xsi:nil="true"/>
    <RetentionTriggerDate xmlns="4600776d-0a3c-44b4-bff2-0ceaafb13046" xsi:nil="true"/>
    <c4838c65c76546ae93d5703426802f7f xmlns="4600776d-0a3c-44b4-bff2-0ceaafb13046">
      <Terms xmlns="http://schemas.microsoft.com/office/infopath/2007/PartnerControls">
        <TermInfo xmlns="http://schemas.microsoft.com/office/infopath/2007/PartnerControls">
          <TermName xmlns="http://schemas.microsoft.com/office/infopath/2007/PartnerControls">SPIRE</TermName>
          <TermId xmlns="http://schemas.microsoft.com/office/infopath/2007/PartnerControls">b6655e41-fc89-4ca3-a40f-50dde6d40cff</TermId>
        </TermInfo>
      </Terms>
    </c4838c65c76546ae93d5703426802f7f>
  </documentManagement>
</p:properties>
</file>

<file path=customXml/itemProps1.xml><?xml version="1.0" encoding="utf-8"?>
<ds:datastoreItem xmlns:ds="http://schemas.openxmlformats.org/officeDocument/2006/customXml" ds:itemID="{0DE55569-A62F-41D8-9568-404D6B2C9411}">
  <ds:schemaRefs>
    <ds:schemaRef ds:uri="Microsoft.SharePoint.Taxonomy.ContentTypeSync"/>
  </ds:schemaRefs>
</ds:datastoreItem>
</file>

<file path=customXml/itemProps2.xml><?xml version="1.0" encoding="utf-8"?>
<ds:datastoreItem xmlns:ds="http://schemas.openxmlformats.org/officeDocument/2006/customXml" ds:itemID="{2A5A425B-2267-444D-ACC3-18C1ABC822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00776d-0a3c-44b4-bff2-0ceaafb13046"/>
    <ds:schemaRef ds:uri="127f9393-f70f-4729-8cb7-fb57a5330433"/>
    <ds:schemaRef ds:uri="58810d95-79b5-4dac-be5e-6802e999dd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6BCCE6-631B-41EE-B4C2-EB781773E0B3}">
  <ds:schemaRefs>
    <ds:schemaRef ds:uri="http://schemas.microsoft.com/sharepoint/v3/contenttype/forms"/>
  </ds:schemaRefs>
</ds:datastoreItem>
</file>

<file path=customXml/itemProps4.xml><?xml version="1.0" encoding="utf-8"?>
<ds:datastoreItem xmlns:ds="http://schemas.openxmlformats.org/officeDocument/2006/customXml" ds:itemID="{86B4F7F3-B32C-4237-9F09-0A0F02259F62}">
  <ds:schemaRefs>
    <ds:schemaRef ds:uri="http://schemas.microsoft.com/sharepoint/events"/>
  </ds:schemaRefs>
</ds:datastoreItem>
</file>

<file path=customXml/itemProps5.xml><?xml version="1.0" encoding="utf-8"?>
<ds:datastoreItem xmlns:ds="http://schemas.openxmlformats.org/officeDocument/2006/customXml" ds:itemID="{787755F4-62C4-43A3-A31D-EFE31F795740}">
  <ds:schemaRefs>
    <ds:schemaRef ds:uri="http://schemas.microsoft.com/office/2006/metadata/longProperties"/>
  </ds:schemaRefs>
</ds:datastoreItem>
</file>

<file path=customXml/itemProps6.xml><?xml version="1.0" encoding="utf-8"?>
<ds:datastoreItem xmlns:ds="http://schemas.openxmlformats.org/officeDocument/2006/customXml" ds:itemID="{EF1BFE14-1157-430A-8A14-BD197A6A17F9}">
  <ds:schemaRefs>
    <ds:schemaRef ds:uri="http://schemas.microsoft.com/office/2006/metadata/properties"/>
    <ds:schemaRef ds:uri="http://schemas.microsoft.com/office/infopath/2007/PartnerControls"/>
    <ds:schemaRef ds:uri="4600776d-0a3c-44b4-bff2-0ceaafb13046"/>
    <ds:schemaRef ds:uri="127f9393-f70f-4729-8cb7-fb57a533043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Privacy Statement</vt:lpstr>
      <vt:lpstr>Function Details Form</vt:lpstr>
      <vt:lpstr>Menu</vt:lpstr>
      <vt:lpstr>cold</vt:lpstr>
      <vt:lpstr>Flowers</vt:lpstr>
      <vt:lpstr>hot</vt:lpstr>
      <vt:lpstr>Payment</vt:lpstr>
      <vt:lpstr>'Function Details Form'!Print_Area</vt:lpstr>
      <vt:lpstr>Venue</vt:lpstr>
      <vt:lpstr>Wines</vt:lpstr>
    </vt:vector>
  </TitlesOfParts>
  <Company>Houses of Parliament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fdf-attlee-fingerfood-(OCT2018)</dc:title>
  <dc:creator>Katie Troup</dc:creator>
  <cp:lastModifiedBy>HOLT, Lee</cp:lastModifiedBy>
  <cp:lastPrinted>2024-05-17T16:49:49Z</cp:lastPrinted>
  <dcterms:created xsi:type="dcterms:W3CDTF">2011-03-03T17:15:42Z</dcterms:created>
  <dcterms:modified xsi:type="dcterms:W3CDTF">2024-10-21T10:30:45Z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odified_x0020_By">
    <vt:lpwstr/>
  </property>
  <property fmtid="{D5CDD505-2E9C-101B-9397-08002B2CF9AE}" pid="3" name="display_urn:schemas-microsoft-com:office:office#Editor">
    <vt:lpwstr>HOLT, Lee</vt:lpwstr>
  </property>
  <property fmtid="{D5CDD505-2E9C-101B-9397-08002B2CF9AE}" pid="4" name="Title">
    <vt:lpwstr>fdf-attlee-fingerfood-(OCT2018)</vt:lpwstr>
  </property>
  <property fmtid="{D5CDD505-2E9C-101B-9397-08002B2CF9AE}" pid="5" name="display_urn:schemas-microsoft-com:office:office#Author">
    <vt:lpwstr>ADMINBADROCKJ</vt:lpwstr>
  </property>
  <property fmtid="{D5CDD505-2E9C-101B-9397-08002B2CF9AE}" pid="6" name="ContentTypeId">
    <vt:lpwstr>0x0101006EE69677D2A0AB42A78310A12E7F239D0100F6FF60E1CC1D7B4E83016ACAA480A02C</vt:lpwstr>
  </property>
  <property fmtid="{D5CDD505-2E9C-101B-9397-08002B2CF9AE}" pid="7" name="Created_x0020_By">
    <vt:lpwstr/>
  </property>
  <property fmtid="{D5CDD505-2E9C-101B-9397-08002B2CF9AE}" pid="8" name="Submitter">
    <vt:lpwstr/>
  </property>
  <property fmtid="{D5CDD505-2E9C-101B-9397-08002B2CF9AE}" pid="9" name="ConversationID">
    <vt:lpwstr/>
  </property>
  <property fmtid="{D5CDD505-2E9C-101B-9397-08002B2CF9AE}" pid="10" name="SPIREDeclarationDate">
    <vt:lpwstr/>
  </property>
  <property fmtid="{D5CDD505-2E9C-101B-9397-08002B2CF9AE}" pid="11" name="Order">
    <vt:lpwstr>1042100.00000000</vt:lpwstr>
  </property>
  <property fmtid="{D5CDD505-2E9C-101B-9397-08002B2CF9AE}" pid="12" name="RMKeyword3">
    <vt:lpwstr/>
  </property>
  <property fmtid="{D5CDD505-2E9C-101B-9397-08002B2CF9AE}" pid="13" name="SPIREDeclaredBy">
    <vt:lpwstr/>
  </property>
  <property fmtid="{D5CDD505-2E9C-101B-9397-08002B2CF9AE}" pid="14" name="ProtectiveMarking">
    <vt:lpwstr/>
  </property>
  <property fmtid="{D5CDD505-2E9C-101B-9397-08002B2CF9AE}" pid="15" name="ToExpanded">
    <vt:lpwstr/>
  </property>
  <property fmtid="{D5CDD505-2E9C-101B-9397-08002B2CF9AE}" pid="16" name="SentOnBehalfOf">
    <vt:lpwstr/>
  </property>
  <property fmtid="{D5CDD505-2E9C-101B-9397-08002B2CF9AE}" pid="17" name="SPIRERecordID">
    <vt:lpwstr/>
  </property>
  <property fmtid="{D5CDD505-2E9C-101B-9397-08002B2CF9AE}" pid="18" name="URL">
    <vt:lpwstr/>
  </property>
  <property fmtid="{D5CDD505-2E9C-101B-9397-08002B2CF9AE}" pid="19" name="ConversationTopic">
    <vt:lpwstr/>
  </property>
  <property fmtid="{D5CDD505-2E9C-101B-9397-08002B2CF9AE}" pid="20" name="To">
    <vt:lpwstr/>
  </property>
  <property fmtid="{D5CDD505-2E9C-101B-9397-08002B2CF9AE}" pid="21" name="RMKeyword2">
    <vt:lpwstr>10;#Procedures And Guidance|ff371ca7-c6fe-44b5-885b-2b2af847cc2a</vt:lpwstr>
  </property>
  <property fmtid="{D5CDD505-2E9C-101B-9397-08002B2CF9AE}" pid="22" name="xd_Signature">
    <vt:lpwstr/>
  </property>
  <property fmtid="{D5CDD505-2E9C-101B-9397-08002B2CF9AE}" pid="23" name="DateSent">
    <vt:lpwstr/>
  </property>
  <property fmtid="{D5CDD505-2E9C-101B-9397-08002B2CF9AE}" pid="24" name="From1">
    <vt:lpwstr/>
  </property>
  <property fmtid="{D5CDD505-2E9C-101B-9397-08002B2CF9AE}" pid="25" name="RMKeyword1">
    <vt:lpwstr>8;#SPIRE|b6655e41-fc89-4ca3-a40f-50dde6d40cff</vt:lpwstr>
  </property>
  <property fmtid="{D5CDD505-2E9C-101B-9397-08002B2CF9AE}" pid="26" name="CCExpanded">
    <vt:lpwstr/>
  </property>
  <property fmtid="{D5CDD505-2E9C-101B-9397-08002B2CF9AE}" pid="27" name="HasAttachments">
    <vt:lpwstr/>
  </property>
  <property fmtid="{D5CDD505-2E9C-101B-9397-08002B2CF9AE}" pid="28" name="BCCExpanded">
    <vt:lpwstr/>
  </property>
  <property fmtid="{D5CDD505-2E9C-101B-9397-08002B2CF9AE}" pid="29" name="xd_ProgID">
    <vt:lpwstr/>
  </property>
  <property fmtid="{D5CDD505-2E9C-101B-9397-08002B2CF9AE}" pid="30" name="BCC">
    <vt:lpwstr/>
  </property>
  <property fmtid="{D5CDD505-2E9C-101B-9397-08002B2CF9AE}" pid="31" name="_dlc_DocIdPersistId">
    <vt:lpwstr/>
  </property>
  <property fmtid="{D5CDD505-2E9C-101B-9397-08002B2CF9AE}" pid="32" name="_dlc_DocId">
    <vt:lpwstr>A3M5QXTVDRRZ-1425345144-10421</vt:lpwstr>
  </property>
  <property fmtid="{D5CDD505-2E9C-101B-9397-08002B2CF9AE}" pid="33" name="MessageClass">
    <vt:lpwstr/>
  </property>
  <property fmtid="{D5CDD505-2E9C-101B-9397-08002B2CF9AE}" pid="34" name="_SourceUrl">
    <vt:lpwstr/>
  </property>
  <property fmtid="{D5CDD505-2E9C-101B-9397-08002B2CF9AE}" pid="35" name="_SharedFileIndex">
    <vt:lpwstr/>
  </property>
  <property fmtid="{D5CDD505-2E9C-101B-9397-08002B2CF9AE}" pid="36" name="RMKeyword4">
    <vt:lpwstr/>
  </property>
  <property fmtid="{D5CDD505-2E9C-101B-9397-08002B2CF9AE}" pid="37" name="_dlc_DocIdUrl">
    <vt:lpwstr>https://hopuk.sharepoint.com/sites/hct-CateringServices/_layouts/15/DocIdRedir.aspx?ID=A3M5QXTVDRRZ-1425345144-10421, A3M5QXTVDRRZ-1425345144-10421</vt:lpwstr>
  </property>
  <property fmtid="{D5CDD505-2E9C-101B-9397-08002B2CF9AE}" pid="38" name="DateReceived">
    <vt:lpwstr/>
  </property>
  <property fmtid="{D5CDD505-2E9C-101B-9397-08002B2CF9AE}" pid="39" name="ComplianceAssetId">
    <vt:lpwstr/>
  </property>
  <property fmtid="{D5CDD505-2E9C-101B-9397-08002B2CF9AE}" pid="40" name="TemplateUrl">
    <vt:lpwstr/>
  </property>
  <property fmtid="{D5CDD505-2E9C-101B-9397-08002B2CF9AE}" pid="41" name="CC">
    <vt:lpwstr/>
  </property>
  <property fmtid="{D5CDD505-2E9C-101B-9397-08002B2CF9AE}" pid="42" name="_dlc_DocIdItemGuid">
    <vt:lpwstr>4b1800b6-b797-487d-a6f2-541115ab24ba</vt:lpwstr>
  </property>
  <property fmtid="{D5CDD505-2E9C-101B-9397-08002B2CF9AE}" pid="43" name="display_urn:schemas-microsoft-com:office:office#Team">
    <vt:lpwstr>Banqueting Group</vt:lpwstr>
  </property>
  <property fmtid="{D5CDD505-2E9C-101B-9397-08002B2CF9AE}" pid="44" name="MSIP_Label_a8f77787-5df4-43b6-a2a8-8d8b678a318b_Enabled">
    <vt:lpwstr>true</vt:lpwstr>
  </property>
  <property fmtid="{D5CDD505-2E9C-101B-9397-08002B2CF9AE}" pid="45" name="MSIP_Label_a8f77787-5df4-43b6-a2a8-8d8b678a318b_SetDate">
    <vt:lpwstr>2023-08-11T14:17:02Z</vt:lpwstr>
  </property>
  <property fmtid="{D5CDD505-2E9C-101B-9397-08002B2CF9AE}" pid="46" name="MSIP_Label_a8f77787-5df4-43b6-a2a8-8d8b678a318b_Method">
    <vt:lpwstr>Standard</vt:lpwstr>
  </property>
  <property fmtid="{D5CDD505-2E9C-101B-9397-08002B2CF9AE}" pid="47" name="MSIP_Label_a8f77787-5df4-43b6-a2a8-8d8b678a318b_Name">
    <vt:lpwstr>a8f77787-5df4-43b6-a2a8-8d8b678a318b</vt:lpwstr>
  </property>
  <property fmtid="{D5CDD505-2E9C-101B-9397-08002B2CF9AE}" pid="48" name="MSIP_Label_a8f77787-5df4-43b6-a2a8-8d8b678a318b_SiteId">
    <vt:lpwstr>1ce6dd9e-b337-4088-be5e-8dbbec04b34a</vt:lpwstr>
  </property>
  <property fmtid="{D5CDD505-2E9C-101B-9397-08002B2CF9AE}" pid="49" name="MSIP_Label_a8f77787-5df4-43b6-a2a8-8d8b678a318b_ActionId">
    <vt:lpwstr>017829b4-951a-4348-888e-7925e6144b43</vt:lpwstr>
  </property>
  <property fmtid="{D5CDD505-2E9C-101B-9397-08002B2CF9AE}" pid="50" name="MSIP_Label_a8f77787-5df4-43b6-a2a8-8d8b678a318b_ContentBits">
    <vt:lpwstr>0</vt:lpwstr>
  </property>
</Properties>
</file>